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55" yWindow="-210" windowWidth="15570" windowHeight="8850" tabRatio="886" firstSheet="3" activeTab="14"/>
  </bookViews>
  <sheets>
    <sheet name="งบแสดงฐานะการเงิน" sheetId="1" r:id="rId1"/>
    <sheet name="ม.2 งบทรัพย์สิน" sheetId="2" r:id="rId2"/>
    <sheet name="ม. 3,4" sheetId="3" r:id="rId3"/>
    <sheet name="ม. 5" sheetId="28" r:id="rId4"/>
    <sheet name="ม. 8" sheetId="5" r:id="rId5"/>
    <sheet name="8" sheetId="38" r:id="rId6"/>
    <sheet name="8.3" sheetId="39" r:id="rId7"/>
    <sheet name="8.4" sheetId="32" r:id="rId8"/>
    <sheet name="ม. 7" sheetId="6" r:id="rId9"/>
    <sheet name="หมายเหตุเงินสะสม" sheetId="26" r:id="rId10"/>
    <sheet name="แนบท้าย" sheetId="41" r:id="rId11"/>
    <sheet name="แนบท้าย ม.8" sheetId="9" r:id="rId12"/>
    <sheet name="เงินุทุน 11" sheetId="42" r:id="rId13"/>
    <sheet name="11.1" sheetId="34" r:id="rId14"/>
    <sheet name="งบแสดงผลการดำเนินงาน" sheetId="27" r:id="rId15"/>
    <sheet name="Sheet1" sheetId="37" r:id="rId16"/>
  </sheets>
  <externalReferences>
    <externalReference r:id="rId17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/>
  <c r="G22" s="1"/>
  <c r="G5"/>
  <c r="G16" s="1"/>
  <c r="D9" i="42" l="1"/>
  <c r="F9"/>
  <c r="D13" i="34" l="1"/>
  <c r="E13"/>
  <c r="F13"/>
  <c r="G12"/>
  <c r="G13" s="1"/>
  <c r="G11"/>
  <c r="G10"/>
  <c r="G8"/>
  <c r="D29" i="2" l="1"/>
  <c r="I10"/>
  <c r="E12" i="27" l="1"/>
  <c r="E30"/>
  <c r="B19"/>
  <c r="E8"/>
  <c r="K20" i="26" l="1"/>
  <c r="I20"/>
  <c r="E17" i="27" l="1"/>
  <c r="E18"/>
  <c r="E13"/>
  <c r="E14"/>
  <c r="E15"/>
  <c r="E16"/>
  <c r="E11"/>
  <c r="E9"/>
  <c r="E10"/>
  <c r="E19" l="1"/>
  <c r="G18" i="34"/>
  <c r="G19"/>
  <c r="G20"/>
  <c r="G21"/>
  <c r="F22" i="41" l="1"/>
  <c r="E22"/>
  <c r="D22"/>
  <c r="G21"/>
  <c r="G20"/>
  <c r="G19"/>
  <c r="G18"/>
  <c r="G17"/>
  <c r="G16"/>
  <c r="G15"/>
  <c r="G14"/>
  <c r="G13"/>
  <c r="G12"/>
  <c r="G11"/>
  <c r="G10"/>
  <c r="G9"/>
  <c r="G8"/>
  <c r="G22" s="1"/>
  <c r="A1"/>
  <c r="I15" i="26"/>
  <c r="M15"/>
  <c r="K12"/>
  <c r="I36" i="3" l="1"/>
  <c r="I37" s="1"/>
  <c r="E36"/>
  <c r="E37" s="1"/>
  <c r="D36"/>
  <c r="D37" s="1"/>
  <c r="G15" i="32" l="1"/>
  <c r="A1"/>
  <c r="G16" i="39" l="1"/>
  <c r="A1"/>
  <c r="A1" i="38" l="1"/>
  <c r="G28" i="3" l="1"/>
  <c r="I28"/>
  <c r="F29" i="2" l="1"/>
  <c r="G14" i="1"/>
  <c r="G13"/>
  <c r="I13"/>
  <c r="G9" i="9" l="1"/>
  <c r="G10"/>
  <c r="G11"/>
  <c r="G12"/>
  <c r="G13"/>
  <c r="G14"/>
  <c r="G15"/>
  <c r="G16"/>
  <c r="G18"/>
  <c r="G19"/>
  <c r="G20"/>
  <c r="G8"/>
  <c r="G24" l="1"/>
  <c r="I29" i="2" l="1"/>
  <c r="E27" i="34" l="1"/>
  <c r="D27"/>
  <c r="E28" i="27" l="1"/>
  <c r="E22"/>
  <c r="E23"/>
  <c r="E24"/>
  <c r="E25"/>
  <c r="E26"/>
  <c r="E27"/>
  <c r="E21"/>
  <c r="F27" i="34"/>
  <c r="G26"/>
  <c r="G25"/>
  <c r="G24"/>
  <c r="G23"/>
  <c r="E24" i="9"/>
  <c r="F24"/>
  <c r="D24"/>
  <c r="G23"/>
  <c r="G22"/>
  <c r="G21"/>
  <c r="F9" i="6"/>
  <c r="H30" i="28"/>
  <c r="E31" i="27" l="1"/>
  <c r="I22" i="3" l="1"/>
  <c r="B1" i="2"/>
  <c r="J9" i="6" l="1"/>
  <c r="C30" i="27" l="1"/>
  <c r="C19"/>
  <c r="G22" i="34"/>
  <c r="G27" s="1"/>
  <c r="A1"/>
  <c r="A1" i="27"/>
  <c r="F19"/>
  <c r="G19"/>
  <c r="H19"/>
  <c r="I19"/>
  <c r="J19"/>
  <c r="K19"/>
  <c r="L19"/>
  <c r="M19"/>
  <c r="O19"/>
  <c r="P19"/>
  <c r="D30"/>
  <c r="B30"/>
  <c r="D19"/>
  <c r="A1" i="26"/>
  <c r="A1" i="42" s="1"/>
  <c r="H17" i="28"/>
  <c r="A1" i="9"/>
  <c r="A1" i="5"/>
  <c r="A1" i="6" s="1"/>
  <c r="A1" i="3"/>
  <c r="I15"/>
  <c r="K29" i="2"/>
  <c r="G15" i="3"/>
  <c r="A1" i="28" l="1"/>
  <c r="K21" i="26"/>
  <c r="G27" i="1"/>
  <c r="I27"/>
  <c r="I21"/>
  <c r="I22" s="1"/>
  <c r="I14"/>
  <c r="I21" i="26" l="1"/>
  <c r="I28" i="1"/>
  <c r="G28"/>
</calcChain>
</file>

<file path=xl/sharedStrings.xml><?xml version="1.0" encoding="utf-8"?>
<sst xmlns="http://schemas.openxmlformats.org/spreadsheetml/2006/main" count="679" uniqueCount="279">
  <si>
    <t>งบแสดงฐานะการเงิน</t>
  </si>
  <si>
    <t>ทรัพย์สินตามงบทรัพย์สิน</t>
  </si>
  <si>
    <t>สินทรัพย์</t>
  </si>
  <si>
    <t>สินทรัพย์หมุนเวียน</t>
  </si>
  <si>
    <t>เงินสดและเงินฝากธนาคาร</t>
  </si>
  <si>
    <t>รวมสินทรัพย์หมุนเวียน</t>
  </si>
  <si>
    <t>รวมสินทรัพย์</t>
  </si>
  <si>
    <t>หมายเหตุประกอบงบแสดงฐานะการเงินเป็นส่วนหนึ่งของงบการเงินนี้</t>
  </si>
  <si>
    <t>หมายเหตุ</t>
  </si>
  <si>
    <t>ทุนทรัพย์สิน</t>
  </si>
  <si>
    <t>หนี้สิน</t>
  </si>
  <si>
    <t>หนี้สินหมุนเวียน</t>
  </si>
  <si>
    <t>รายจ่ายค้างจ่าย</t>
  </si>
  <si>
    <t>เงินรับฝาก</t>
  </si>
  <si>
    <t>รวมหนี้สินหมุนเวียน</t>
  </si>
  <si>
    <t>รวมหนี้สิน</t>
  </si>
  <si>
    <t>เงินสะสม</t>
  </si>
  <si>
    <t>เงินทุนสำรองเงินสะสม</t>
  </si>
  <si>
    <t>รวมเงินสะสม</t>
  </si>
  <si>
    <t>รวมหนี้สินและเงินสะสม</t>
  </si>
  <si>
    <t>หมายเหตุประกอบงบแสดงฐานะการเงิน</t>
  </si>
  <si>
    <t>หมายเหตุ 2  งบทรัพย์สิน</t>
  </si>
  <si>
    <t>ประเภททรัพย์สิน</t>
  </si>
  <si>
    <t xml:space="preserve"> ก. อสังหาริมทรัพย์</t>
  </si>
  <si>
    <t xml:space="preserve"> ข. สังหาริมทรัพย์</t>
  </si>
  <si>
    <t>ครุภัณฑ์สำนักงาน</t>
  </si>
  <si>
    <t>ครุภัณฑ์ยานพาหนะและขนส่ง</t>
  </si>
  <si>
    <t>ครุภัณฑ์การเกษตร</t>
  </si>
  <si>
    <t>ครุภัณฑ์ก่อสร้าง</t>
  </si>
  <si>
    <t>ครุภัณฑ์ไฟฟ้าและวิทยุ</t>
  </si>
  <si>
    <t>ครุภัณฑ์โฆษณาและเผยแพร่</t>
  </si>
  <si>
    <t>ครุภัณฑ์วิทยาศาสตร์หรือการแพทย์</t>
  </si>
  <si>
    <t>ครุภัณฑ์งานบ้านงานครัว</t>
  </si>
  <si>
    <t>ครุภัณฑ์สำรวจ</t>
  </si>
  <si>
    <t>ครุภัณฑ์คอมพิวเตอร์</t>
  </si>
  <si>
    <t>ราคาทรัพย์สิน</t>
  </si>
  <si>
    <t>แหล่งที่มาของทรัพย์สินทั้งหมด</t>
  </si>
  <si>
    <t>ชื่อ</t>
  </si>
  <si>
    <t>จำนวนเงิน</t>
  </si>
  <si>
    <t>หมายเหตุ 3  เงินสดและเงินฝากธนาคาร</t>
  </si>
  <si>
    <t>เงินฝากธนาคาร</t>
  </si>
  <si>
    <t>รวม</t>
  </si>
  <si>
    <t>ชื่อ - สกุล ผู้ยืม</t>
  </si>
  <si>
    <t>แหล่งเงิน</t>
  </si>
  <si>
    <t>แผนงาน</t>
  </si>
  <si>
    <t>งาน</t>
  </si>
  <si>
    <t>หมวด</t>
  </si>
  <si>
    <t>ประเภท</t>
  </si>
  <si>
    <t>โครงการ</t>
  </si>
  <si>
    <t>เงินรับฝากภาษีหัก ณ ที่จ่าย</t>
  </si>
  <si>
    <t>เงินรับฝากเงินทุนโครงการเศรษฐกิจชุมชน</t>
  </si>
  <si>
    <t>รายรับจริงสูงกว่ารายจ่ายจริง</t>
  </si>
  <si>
    <t>จ่ายขาดเงินสะสม</t>
  </si>
  <si>
    <t>1. ลูกหนี้ค่าภาษี</t>
  </si>
  <si>
    <t>ก่อหนี้ผูกพัน</t>
  </si>
  <si>
    <t>เบิกจ่ายแล้ว</t>
  </si>
  <si>
    <t>คงเหลือ</t>
  </si>
  <si>
    <t>ยังไม่ได้ก่อหนี้</t>
  </si>
  <si>
    <t>ประมาณการ</t>
  </si>
  <si>
    <t>งบกลาง</t>
  </si>
  <si>
    <t>งานบริหารทั่วไป</t>
  </si>
  <si>
    <t>การศึกษา</t>
  </si>
  <si>
    <t>สาธารณสุข</t>
  </si>
  <si>
    <t>เคหะและชุมชน</t>
  </si>
  <si>
    <t>การเกษตร</t>
  </si>
  <si>
    <t>รายจ่าย</t>
  </si>
  <si>
    <t>งบแสดงผลการดำเนินงานจ่ายจากเงินรายรับ</t>
  </si>
  <si>
    <t>เงินงบประมาณ</t>
  </si>
  <si>
    <t>แผนงานบริหารงานทั่วไป</t>
  </si>
  <si>
    <t>ค่าใช้สอย</t>
  </si>
  <si>
    <t>รายจ่ายเพื่อให้ได้มาซึ่งบริการ</t>
  </si>
  <si>
    <t>แผนงานการศึกษา</t>
  </si>
  <si>
    <t>งานบริหารทั่วไปเกี่ยวกับการศึกษา</t>
  </si>
  <si>
    <t>ค่าวัสดุ</t>
  </si>
  <si>
    <t>แผนงานสาธารณสุข</t>
  </si>
  <si>
    <t>แผนงานเคหะและชุมชน</t>
  </si>
  <si>
    <t>ค่าที่ดินและสิ่งก่อสร้าง</t>
  </si>
  <si>
    <t>ค่าก่อสร้างสิ่งสาธารณูปโภค</t>
  </si>
  <si>
    <t>รายจ่ายอื่น</t>
  </si>
  <si>
    <t>เงินเดือน (ฝ่ายประจำ)</t>
  </si>
  <si>
    <t xml:space="preserve">เงินรับฝากส่วนลด 6 % </t>
  </si>
  <si>
    <t>หัก</t>
  </si>
  <si>
    <r>
      <t xml:space="preserve">ทั้งนี้ ได้รับอนุมัติให้จ่ายเงินสะสมที่อยู่ระหว่างดำเนินการจำนวน </t>
    </r>
    <r>
      <rPr>
        <sz val="16"/>
        <color indexed="8"/>
        <rFont val="TH SarabunPSK"/>
        <family val="2"/>
      </rPr>
      <t xml:space="preserve"> </t>
    </r>
  </si>
  <si>
    <t>และจะเบิกจ่ายในปีงบประมาณต่อไป ตามรายละเอียดแนบท้าย</t>
  </si>
  <si>
    <t>รวมจ่ายจาก
เงินงบประมาณ</t>
  </si>
  <si>
    <t/>
  </si>
  <si>
    <t>เงินเดือน (ฝ่ายการเมือง)</t>
  </si>
  <si>
    <t>ค่าตอบแทน</t>
  </si>
  <si>
    <t>ค่าสาธารณูปโภค</t>
  </si>
  <si>
    <t>ค่าครุภัณฑ์</t>
  </si>
  <si>
    <t>เงินอุดหนุน</t>
  </si>
  <si>
    <t>รายรับ</t>
  </si>
  <si>
    <t>ภาษีอากร</t>
  </si>
  <si>
    <t>ค่าธรรมเนียม ค่าปรับ และใบอนุญาต</t>
  </si>
  <si>
    <t>รายได้จากทรัพย์สิน</t>
  </si>
  <si>
    <t>รายได้เบ็ดเตล็ด</t>
  </si>
  <si>
    <t>ภาษีจัดสรร</t>
  </si>
  <si>
    <t>เงินอุดหนุนทั่วไป</t>
  </si>
  <si>
    <t>เงินอุดหนุนระบุวัตถุประสงค์/เฉพาะกิจ</t>
  </si>
  <si>
    <t>บริหารงานทั่วไป</t>
  </si>
  <si>
    <t>การรักษาความสงบภายใน</t>
  </si>
  <si>
    <t>สังคมสงเคราะห์</t>
  </si>
  <si>
    <t>สร้างความเข้มแข็งของชุมชน</t>
  </si>
  <si>
    <t>การศาสนาวัฒนธรรมและนันทนาการ</t>
  </si>
  <si>
    <t>รายได้</t>
  </si>
  <si>
    <t>ลูกหนี้เงินทุนโครงการเศรษฐกิจชุมชน</t>
  </si>
  <si>
    <t>โครงการที่ยืม</t>
  </si>
  <si>
    <t>ค่าตอบแทนผู้ปฏิบัติราชการอันเป็นประโยชน์แก่องค์กรปกครองส่วนท้องถิ่น</t>
  </si>
  <si>
    <t>งานบริหารงานคลัง</t>
  </si>
  <si>
    <t>งานระดับก่อนวัยเรียนและประถมศึกษา</t>
  </si>
  <si>
    <t>ค่าอาหารเสริม (นม)</t>
  </si>
  <si>
    <t>งานบริการสาธารณสุขและงานสาธารณสุขอื่น</t>
  </si>
  <si>
    <t>แผนงานสังคมสงเคราะห์</t>
  </si>
  <si>
    <t>งานบริหารทั่วไปเกี่ยวกับสังคมสงเคราะห์</t>
  </si>
  <si>
    <t>งานบริหารทั่วไปเกี่ยวกับเคหะและชุมชน</t>
  </si>
  <si>
    <t>เงินสะสม 1 ตุลาคม</t>
  </si>
  <si>
    <t>เงินสะสม 30  กันยายน   ประกอบด้วย</t>
  </si>
  <si>
    <t>2. เงินสะสมที่สามารถนำไปใช้ได้</t>
  </si>
  <si>
    <t>จำนวนเงินที่ได้รับอนุมัติ</t>
  </si>
  <si>
    <t>ค่าก่อสร้างสิ่งสาธารณูปการ</t>
  </si>
  <si>
    <t>รวมรายจ่าย</t>
  </si>
  <si>
    <t>รวมรายรับ</t>
  </si>
  <si>
    <t>รายได้จากทุน</t>
  </si>
  <si>
    <t>รายรับสูงกว่าหรือ(ต่ำกว่า)รายจ่าย</t>
  </si>
  <si>
    <t>.............................................</t>
  </si>
  <si>
    <t>.................................................</t>
  </si>
  <si>
    <t>ปี 2562</t>
  </si>
  <si>
    <t xml:space="preserve">  ปี 2562</t>
  </si>
  <si>
    <t>เบี้ยยังชีพความพิการ</t>
  </si>
  <si>
    <t>เงินตกเบิกเบี้ยความพิการตามโครงการสนับสนุนการเสริมสร้างสวัสดิการทางสังคมให้แก่คนพิการหรือทุพพลภาพ ประจำปีงบประมาณ พ.ศ. 2559 ที่ค้างจ่าย</t>
  </si>
  <si>
    <t>รวมจ่ายจากเงินอุดหนุนระบุวัตถุประสงค์/เฉพาะกิจ</t>
  </si>
  <si>
    <r>
      <rPr>
        <u/>
        <sz val="16"/>
        <color indexed="8"/>
        <rFont val="TH SarabunPSK"/>
        <family val="2"/>
      </rPr>
      <t>หัก</t>
    </r>
    <r>
      <rPr>
        <sz val="16"/>
        <color indexed="8"/>
        <rFont val="TH SarabunPSK"/>
        <family val="2"/>
      </rPr>
      <t xml:space="preserve"> เงินทุนสำรองเงินสะสม</t>
    </r>
  </si>
  <si>
    <t xml:space="preserve">เงินสะสม  วันที่ 30 กันยายน </t>
  </si>
  <si>
    <t>เงินฝากกระทรวงการคลัง</t>
  </si>
  <si>
    <t>อาคารสำนักงาน</t>
  </si>
  <si>
    <t>อาคารเพื่อประโยชน์อื่น</t>
  </si>
  <si>
    <t>ส่วนปรับปรุงอาคาร</t>
  </si>
  <si>
    <t>ครุภัณฑ์อื่น</t>
  </si>
  <si>
    <t>ครุภัณฑ์การศึกษา</t>
  </si>
  <si>
    <t>กรุงไทย ประเภทออมทรัพย์ เลขที่ 3730382780</t>
  </si>
  <si>
    <t>กรุงไทย ประเภทออมทรัพย์ เลขที่ 9898595922</t>
  </si>
  <si>
    <t>ธ.ก.ส. ประเภทออมทรัพย์ เลขที่  015932680812</t>
  </si>
  <si>
    <t>ธ.ก.ส. ประเภทออมทรัพย์ เลขที่ 5932679465</t>
  </si>
  <si>
    <t>ออมสิน ประเภทประจำ เลขที่ 365050002002</t>
  </si>
  <si>
    <t>หมายเหตุ 4  เงินฝากกระทรวงการคลัง</t>
  </si>
  <si>
    <t xml:space="preserve">             เงินอุดหนุนทั่วไปสำหรับดำเนินการตามอำนาจหน้าที่และภารกิจถ่ายโอนเลือกทำ</t>
  </si>
  <si>
    <t>ค่าจ้างเหมาบริการ โครงการปฏิบัติงานด้านบริการแพทย์ฉุกเฉินและกู้ภัย อบต.โคกสูง</t>
  </si>
  <si>
    <t>แผนงานอุตสาหกรรมและการโยธา</t>
  </si>
  <si>
    <t>งานก่อสร้างโครงสร้างพื้นฐาน</t>
  </si>
  <si>
    <t>นางเตือนใจ  สินสุพรรณ์</t>
  </si>
  <si>
    <t>นางประจวบ  ขมพุดชา</t>
  </si>
  <si>
    <t>นางละมัย  ทองอาจ</t>
  </si>
  <si>
    <t>นางลำใย  แพไธสง</t>
  </si>
  <si>
    <t>นางสด  บุญจันทร์</t>
  </si>
  <si>
    <t>นางสมสวย  สินสุพรรณ์</t>
  </si>
  <si>
    <t>นางสุนันทา  พุดสี</t>
  </si>
  <si>
    <t>นางเอมอร  เชือกรัมย์</t>
  </si>
  <si>
    <t>นางสำเนียง  แพงคำตา</t>
  </si>
  <si>
    <t>เลขที่สัญญากู้เงิน 1/2560- กลุ่มทอผ้าไหมและแม่บ้านโภชนาการ</t>
  </si>
  <si>
    <t>เลขที่สัญญากู้เงิน  2/2560- กลุ่มทอผ้าไหม</t>
  </si>
  <si>
    <t>เลขที่สัญญากู้เงิน  3 /2560- กลุ่มทอผ้าไหม</t>
  </si>
  <si>
    <t>เลขที่สัญญากู้เงิน 4/2560-   กลุ่มออมทรัพย์เพื่อการผลิต</t>
  </si>
  <si>
    <t>เลขที่สัญญากู้เงิน 5/2560-  กลุ่มออมทรัพย์เพื่อการผลิต</t>
  </si>
  <si>
    <t>เลขที่สัญญากู้เงิน 7/2560-  กลุ่มทอเสื่อ</t>
  </si>
  <si>
    <t>เลขที่สัญญากู้เงิน 6/2560-  กลุ่มทอเสื่อด้วยต้นกก</t>
  </si>
  <si>
    <t>เลขที่สัญญากู้เงิน 8/2560- กลุ่มจักสานตะกร้า</t>
  </si>
  <si>
    <t xml:space="preserve">เลขที่สัญญากู้เงิน 9/2560- กลุ่มทอผ้าไหม  ผ้าฝ้าย </t>
  </si>
  <si>
    <t>รายการปรับปรุงยอดเงินสะสมระหว่างปี</t>
  </si>
  <si>
    <t>โครงการซ่อมแซมถนนพร้อมลงลูกรัง หมู่ 1</t>
  </si>
  <si>
    <t>โครงการก่อสร้างถนนลูกรัง หมู่ 4</t>
  </si>
  <si>
    <t>โครงการก่อสร้างถนนลูกรัง หมู่ 5</t>
  </si>
  <si>
    <t>โครงการก่อสร้างถนนลูกรัง หมู่  2</t>
  </si>
  <si>
    <t>โครงการก่อสร้างถนนคอนกรีตเสริมเหล็ก หมู่ 6</t>
  </si>
  <si>
    <t>โครงการก่อสร้างถนนคอนกรีตเสริมเหล็ก หมู่ 2</t>
  </si>
  <si>
    <t>โครงการก่อสร้างถนนคอนกรีตเสริมเหล็ก หมู่ 5</t>
  </si>
  <si>
    <t>โครงการก่อสร้างถนนคอนกรีตเสริมเหล็ก หมู่ 4</t>
  </si>
  <si>
    <t>โครงการก่อสร้างถนนคอนกรีตเสริมเหล็ก หมู่ 3</t>
  </si>
  <si>
    <t>โครงการก่อสร้างถนนคอนกรีตเสริมเหล็ก หมู่ 1</t>
  </si>
  <si>
    <t>โครงการก่อสร้างถนนลูกรัง หมู่ 6</t>
  </si>
  <si>
    <t>โครงการก่อสร้างถนนคอนกรีตบ้านโนนสมบูรณ์ หมู่ 5</t>
  </si>
  <si>
    <t>โครงการก่อสร้างถนนคอนกรีตเสริมเหล็ก บ้านคูขาด หมู่ 2 ตำบลโคกสูง</t>
  </si>
  <si>
    <t>โครงการก่อสร้างถนนคอนกรีตเสริมเหล็ก บ้านโคกสูง หมู่ 1 ตำบลโคกสูง</t>
  </si>
  <si>
    <t xml:space="preserve">  ...........................................</t>
  </si>
  <si>
    <t>(นางสาวปาริชาติ  ถุนนอก)</t>
  </si>
  <si>
    <t>ปลัดองค์การบริหารส่วนตำบลโคกสูง</t>
  </si>
  <si>
    <t>(นายประมวล  บุตรวิชา)</t>
  </si>
  <si>
    <t>นากยกองค์การบริหารส่วนตำบลโคกสูง</t>
  </si>
  <si>
    <t xml:space="preserve">   (นางสาวทัศนีย์  บุญเทียน )</t>
  </si>
  <si>
    <t xml:space="preserve">         ผู้อำนวยการกองคลัง</t>
  </si>
  <si>
    <t xml:space="preserve"> นักวิชาการเงินและบัญชี รักษาราชการแทน</t>
  </si>
  <si>
    <t>โครงการซ่อมแซมถนนลงลูกรังถนนบ้านโนนสมบูรณ์ หมู่ที่ 5</t>
  </si>
  <si>
    <t>โครงการซ่อมแซมถนนลงลูกรัง ถนนบ้านโนนสวรรค์ หมู่ 3</t>
  </si>
  <si>
    <t>โครงการซ่อมแซมถนนพร้อมลูกรังถนนบ้านหนองหว้า หมู่ 6</t>
  </si>
  <si>
    <t>โครงการก่อสร้างถนนลูกรัง  บ้านคูขาด หมู่ 2</t>
  </si>
  <si>
    <t>บวก  รายรับจริงสูงกว่ารายจ่ายจริงหลังหักเงินทุนสำรองเงินสะสม</t>
  </si>
  <si>
    <t xml:space="preserve">                                     องค์การบริหารส่วนตำบลโคกสูง</t>
  </si>
  <si>
    <t>โครงการซ่อมแซมถนนพร้อมลงลูกรัง หมู่ 3</t>
  </si>
  <si>
    <t>เงินรับฝากเงินประกันสัญญา</t>
  </si>
  <si>
    <t>กรุงไทย ประเภทกระแสรายวัน เลขที่ 3736003765</t>
  </si>
  <si>
    <t>กรุงไทย ประเภทกระแสรายวัน เลขที่ 9898597224</t>
  </si>
  <si>
    <t>ธ.ก.ส.   ประเภทกระแสรายวัน เลขที่ 005935000089</t>
  </si>
  <si>
    <t>ธ.ก.ส.   ประเภทกระแสรายวัน เลขที่ 5935000615</t>
  </si>
  <si>
    <t>ปี 2563</t>
  </si>
  <si>
    <t>รายได้จากรัฐบาลค้างรับ</t>
  </si>
  <si>
    <t>ลูกหนี้ค่าภาษี</t>
  </si>
  <si>
    <t>ณ วันที่ 30 กันยายน  2563</t>
  </si>
  <si>
    <t>สำหรับปี สิ้นสุดวันที่ 30 กันยายน 2563</t>
  </si>
  <si>
    <t>หมายเหตุ 5  รายได้จากรัฐบาลค้างรับ</t>
  </si>
  <si>
    <t xml:space="preserve">             ค่าก่อสร้างสิ่งสาธารณูปโภค</t>
  </si>
  <si>
    <t xml:space="preserve">  ปี 2563</t>
  </si>
  <si>
    <t>เงินประโยชน์ตอบแทนอื่นเป็นกรณีพิเศษ (โบนัส) ปี 2563</t>
  </si>
  <si>
    <t>ค่าอาหารเสริมนมเดือนกันยายน -ต.ค.+ช่วงปิดภาคเรียนที่ 1/2563</t>
  </si>
  <si>
    <t>รายจ่ายเกี่ยวเนื่องกับการปฏิบัติราชการที่ไม่เข้าลักษณะรายจ่ายหมวดอื่นๆ</t>
  </si>
  <si>
    <t xml:space="preserve">อาคารต่างๆ </t>
  </si>
  <si>
    <t>โครงการก่อสร้างอาคารศูนย์พัฒนาคุณภาพชีวิตและส่งเสริมอาชีพผู้สูงอายุอบต.โคกสูง</t>
  </si>
  <si>
    <t>โครงการปรับปรุงห้องปฎิบัติการส่วนโยธา</t>
  </si>
  <si>
    <t>โครงการก่อสร้างถนนเหล็กเก็บน้ำรูปทรงถ้วยแชมเปญ บ้านโคกสูง หมู่ที่ 1</t>
  </si>
  <si>
    <t>โครงการก่อสร้างถนนคอนกรีตเสริมเหล็กบ้านโคกสูง หมู่ที่ 1</t>
  </si>
  <si>
    <t>โครงการก่อสร้างถนนดินพร้อมลงลูกรังบ้านโนนสมบูรณ์ หมู่ที่ 5</t>
  </si>
  <si>
    <t>โครงการก่อสร้างระบบผลิตน้ำประปาด้วยพลังงานแสงอาทิตย์ บ้านสะเดาหวาน หมู่ 4</t>
  </si>
  <si>
    <t>โครงการก่อสร้างถนนดินพร้อมลงลูกรังบ้านคูขาด หมู่ 2 จุดเริ่มต้นที่ดินนายสังวาลย์  นพพิทักษ์ จุดสิ้นสุดที่ รพ.สต.โคกสูง</t>
  </si>
  <si>
    <t>โครงการซ่อมแซมถนนลูกรังบ้านสระตะเคียน หมูที่ 7</t>
  </si>
  <si>
    <t>โครงการวางท่อระบายน้ำฝายกั้นคลองอีสานเขียว 2 จุด หมู่ที่ 5 บ้านโนนสมบูรณ์</t>
  </si>
  <si>
    <t>โครงการซ่อมแซมถนนลูกรังรอบหนองใหญ่ บ้านคูขาด หมู่ที่ 2</t>
  </si>
  <si>
    <t>โครงการก่อสร้างถนนดินพร้อมลงลูกรังบ้านหนองหว้า หมู่ที่ 6</t>
  </si>
  <si>
    <t>โครงการติดตั้งโคมไฟส่องสว่างพลังงานแสดงอาทิตย์</t>
  </si>
  <si>
    <t>โครงการก่อสร้างห้องน้ำศูนย์แสดงผลิตภัณฑ์และกลุ่มอาชีพบ้านคูขาดหมู่ 2</t>
  </si>
  <si>
    <t>โครงการปรับปรุงซ่อมแซมถนนลาดยาง</t>
  </si>
  <si>
    <t>โครงการก่อสร้างถนนคอนกรีตเสริมเหล็ก รหัสทางหลางท้องถิ่น บร.ถ.77-003 สายทางบ้านคูขาด-สระหนองน้ำปรือ หมู 2</t>
  </si>
  <si>
    <t>เงินประโยชน์ตอบแทนอื่นเป็นกรณีพิเศษ (โบนัส) ปี 2562</t>
  </si>
  <si>
    <t>ค่าอาหารเสริมนมเดือนกันยายน -ต.ค.+ช่วงปิดภาคเรียนที่ 1/2562</t>
  </si>
  <si>
    <t>หมายเหตุ 9  เงินรับฝาก</t>
  </si>
  <si>
    <t>หมายเหตุ 7  ลูกหนี้เงินทุนโครงการเศรษฐกิจชุมชน</t>
  </si>
  <si>
    <t>ประเภทลูกหนี้</t>
  </si>
  <si>
    <t>ประจำปี</t>
  </si>
  <si>
    <t>จำนวน</t>
  </si>
  <si>
    <t>ราย</t>
  </si>
  <si>
    <t>รวมทั้งสิ้น</t>
  </si>
  <si>
    <t>หมายเหตุ 6  ลูกหนี้ค่าภาษี</t>
  </si>
  <si>
    <t xml:space="preserve">  ลูกหนี้ภาษีที่ดินและสิ่งก่อสร้าง</t>
  </si>
  <si>
    <t xml:space="preserve"> -</t>
  </si>
  <si>
    <t>หมายเหตุ 8  รายจ่ายค้างจ่าย (ต่อ)</t>
  </si>
  <si>
    <t>หมายเหตุ 8  รายจ่ายค้างจ่าย</t>
  </si>
  <si>
    <t xml:space="preserve">โครงการก่อสร้างถนนคอนกรีตเสริมเหล็ก บ้านโคกสูง หมู่ที่ 1 ตำบลโคกสูง </t>
  </si>
  <si>
    <t>โครงการก่อสร้างถนนคอนกรีตเสริมเหล็ก บ้านโนนสมบูรณ์  หมู่ที่ 5 ตำบลโคกสูง</t>
  </si>
  <si>
    <t xml:space="preserve">    หมายเหตุ 10  เงินสะสม</t>
  </si>
  <si>
    <t>รายละเอียดแนบท้ายหมายเหตุ 10  เงินสะสม</t>
  </si>
  <si>
    <t xml:space="preserve">หมายเหตุ 11  เงินทุนสำรองเงินสะสม </t>
  </si>
  <si>
    <t>ครุภัณฑ์สนาม</t>
  </si>
  <si>
    <t>ตั้งแต่วันที่ 1 ตุลาคม 2562 ถึง วันที่ 30 กันยายน 2563</t>
  </si>
  <si>
    <t>องค์การบริหารส่วนตำบลโคกสูง อำเภอหนองกี่ จังหวัดบุรีรัมย์</t>
  </si>
  <si>
    <t>สิ่งปลูกสร้าง</t>
  </si>
  <si>
    <t>อาคาร</t>
  </si>
  <si>
    <t>รายจ่ายค้างจ่ายเหลือจ่าย(โบนัส ปี 2562)</t>
  </si>
  <si>
    <t>เงินเบิกเกินส่งคืน( อุดหนุน ปี 62)</t>
  </si>
  <si>
    <t xml:space="preserve">โครงการก่อสร้างถนนคอนกรีตเสริมเหล็ก บ้านหนองหว้า หมู่ 6 </t>
  </si>
  <si>
    <t xml:space="preserve">โครงการก่อสร้างถนนคอนกรีตเสริมเหล็ก บ้านหนองนกเขา หมู่ 8 </t>
  </si>
  <si>
    <t xml:space="preserve">โครงการก่อสร้างถนนคอนกรีตเสริมเหล็ก บ้านสะเดาหวาน หมู่ 4 </t>
  </si>
  <si>
    <t>โครงการก่อสร้างถนนคอนกรีตเสริมเหล็ก บ้านหนองหว้า หมู่ 6</t>
  </si>
  <si>
    <t>สำหรับปี สิ้นสุดวันที่  30  กันยายน 2563</t>
  </si>
  <si>
    <t>หมายเหตุ 10  เงินทุนสำรองเงินสะสม</t>
  </si>
  <si>
    <t>เงินทุนสำรองเงินสะสม 1 ตุลาคม 2562</t>
  </si>
  <si>
    <t>หัก  เงินทุนสำรองเงินสะสมที่ได้รับอนุมัติ</t>
  </si>
  <si>
    <t>เงินทุนสำรองเงินสะสม 15 % ประจำปีงบประมาณ 2563</t>
  </si>
  <si>
    <t>โครงการก่อสร้างถนนคอนกรีตเสริมเหล็กบ้านโคกสูง   หมู่ที่ 1</t>
  </si>
  <si>
    <t>โครงการก่อสร้างถนนคอนกรีตเสริมเหล็ก รหัสทางหลางท้องถิ่น บร.ถ.77-003 สายทางบ้านคูขาด-สระหนองน้ำปรือ หมู่ 2</t>
  </si>
  <si>
    <t xml:space="preserve">โครงการก่อสร้างถนนคอนกรีตเสริมเหล็ก บ้านสะเดาหวาน  หมู่ที่ 4  </t>
  </si>
  <si>
    <t>โครงการก่อสร้างถนนคอนกรีตเสริมเหล็ก บ้านหนองหว้า หมู่ที่ 6</t>
  </si>
  <si>
    <t xml:space="preserve">โครงการก่อสร้างถนนคอนกรีตเสริมเหล็ก บ้านคูขาด  หมู่ที่ 2 </t>
  </si>
  <si>
    <t xml:space="preserve">โครงการก่อสร้างถนนคอนกรีตเสริมเหล็ก บ้านหนองนกเขา หมู่ที่ 8 </t>
  </si>
  <si>
    <t xml:space="preserve">โครงการซ่อมแซมถนนพร้อมลงลูกรังถนน บ้านโนนสวรรค์ หมู่ที่ 3 </t>
  </si>
  <si>
    <t xml:space="preserve">โครงการซ่อมแซมถนนพร้อมลงลูกรังถนน บ้านโนนสมบูรณ์ หมู่ที่ 5 </t>
  </si>
  <si>
    <t xml:space="preserve">โครงการก่อสร้างถนนลูกรัง บ้านสระตะเคียน หมู่ที่ 7 </t>
  </si>
  <si>
    <t>โครงการซ่อมสร้างลาดยาง บ้านโคกสูง หมู่ที่ 1</t>
  </si>
  <si>
    <t xml:space="preserve">โครงการขุดลอกสระน้ำ บ้านหนองหว้า หมู่ที่ 6 </t>
  </si>
  <si>
    <t xml:space="preserve">โครงการขุดลอกสระน้ำ บ้านสระตะเคียน    หมู่ที่ 7 </t>
  </si>
  <si>
    <t xml:space="preserve">โครงการซ่อมสร้างลาดยาง บ้านสะดาหวาน  หมู่ที่ 4 </t>
  </si>
  <si>
    <t>โครงการขุดลอกสระหนองใหญ่  บ้านคูขาด  หมู่ที่ 2</t>
  </si>
  <si>
    <t>โครงการขุนลอกสระน้ำบ้านสระตะเคียน  หมู่ที่ 7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</si>
</sst>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(* #,##0.00_);_(* \(#,##0.00\);_(* &quot;-&quot;??_);_(@_)"/>
    <numFmt numFmtId="188" formatCode="\-#,##0.00;\(#,##0.00\)"/>
    <numFmt numFmtId="189" formatCode="[$-1041E]#,##0.00;\(#,##0.00\);&quot;-&quot;"/>
    <numFmt numFmtId="190" formatCode="[&lt;=99999999][$-D000000]0\-####\-####;[$-D000000]#\-####\-####"/>
  </numFmts>
  <fonts count="23">
    <font>
      <sz val="11"/>
      <color theme="1"/>
      <name val="Tahoma"/>
      <family val="2"/>
      <scheme val="minor"/>
    </font>
    <font>
      <sz val="16"/>
      <color indexed="8"/>
      <name val="TH SarabunPSK"/>
      <family val="2"/>
    </font>
    <font>
      <sz val="16"/>
      <name val="TH SarabunPSK"/>
      <family val="2"/>
    </font>
    <font>
      <u/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u val="singleAccounting"/>
      <sz val="16"/>
      <color theme="1"/>
      <name val="TH SarabunPSK"/>
      <family val="2"/>
    </font>
    <font>
      <u val="doubleAccounting"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ahoma"/>
      <family val="2"/>
      <charset val="222"/>
      <scheme val="minor"/>
    </font>
    <font>
      <b/>
      <sz val="15"/>
      <name val="TH SarabunPSK"/>
      <family val="2"/>
    </font>
    <font>
      <b/>
      <sz val="16"/>
      <name val="Tahoma"/>
      <family val="2"/>
      <charset val="222"/>
      <scheme val="minor"/>
    </font>
    <font>
      <sz val="15"/>
      <name val="TH SarabunPSK"/>
      <family val="2"/>
    </font>
    <font>
      <sz val="16"/>
      <color theme="0"/>
      <name val="TH SarabunPSK"/>
      <family val="2"/>
    </font>
    <font>
      <sz val="14"/>
      <name val="TH SarabunPSK"/>
      <family val="2"/>
    </font>
    <font>
      <sz val="14"/>
      <color theme="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rgb="FFA9A9A9"/>
      </bottom>
      <diagonal/>
    </border>
    <border>
      <left style="thin">
        <color indexed="64"/>
      </left>
      <right style="thin">
        <color indexed="64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 style="thin">
        <color indexed="64"/>
      </right>
      <top style="thin">
        <color rgb="FFA9A9A9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A9A9A9"/>
      </bottom>
      <diagonal/>
    </border>
    <border>
      <left style="thin">
        <color indexed="64"/>
      </left>
      <right style="thin">
        <color indexed="64"/>
      </right>
      <top style="thin">
        <color rgb="FFA9A9A9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187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0" fontId="8" fillId="0" borderId="0"/>
    <xf numFmtId="0" fontId="8" fillId="0" borderId="0"/>
  </cellStyleXfs>
  <cellXfs count="296">
    <xf numFmtId="0" fontId="0" fillId="0" borderId="0" xfId="0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/>
    <xf numFmtId="0" fontId="10" fillId="0" borderId="5" xfId="0" applyFont="1" applyBorder="1"/>
    <xf numFmtId="0" fontId="9" fillId="0" borderId="6" xfId="0" applyFont="1" applyBorder="1"/>
    <xf numFmtId="0" fontId="9" fillId="0" borderId="5" xfId="0" applyFont="1" applyBorder="1"/>
    <xf numFmtId="0" fontId="9" fillId="0" borderId="7" xfId="0" applyFont="1" applyBorder="1"/>
    <xf numFmtId="0" fontId="10" fillId="0" borderId="0" xfId="0" applyFont="1" applyAlignment="1"/>
    <xf numFmtId="0" fontId="9" fillId="0" borderId="9" xfId="0" applyFont="1" applyBorder="1"/>
    <xf numFmtId="0" fontId="9" fillId="0" borderId="11" xfId="0" applyFont="1" applyBorder="1"/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1" fillId="0" borderId="6" xfId="0" applyFont="1" applyBorder="1"/>
    <xf numFmtId="4" fontId="9" fillId="0" borderId="0" xfId="0" applyNumberFormat="1" applyFont="1" applyAlignment="1">
      <alignment horizontal="right"/>
    </xf>
    <xf numFmtId="4" fontId="9" fillId="0" borderId="25" xfId="0" applyNumberFormat="1" applyFont="1" applyBorder="1" applyAlignment="1">
      <alignment horizontal="right"/>
    </xf>
    <xf numFmtId="4" fontId="10" fillId="0" borderId="13" xfId="0" applyNumberFormat="1" applyFont="1" applyBorder="1" applyAlignment="1">
      <alignment horizontal="right"/>
    </xf>
    <xf numFmtId="4" fontId="10" fillId="0" borderId="14" xfId="0" applyNumberFormat="1" applyFont="1" applyBorder="1" applyAlignment="1">
      <alignment horizontal="right"/>
    </xf>
    <xf numFmtId="4" fontId="9" fillId="0" borderId="0" xfId="0" applyNumberFormat="1" applyFont="1"/>
    <xf numFmtId="4" fontId="9" fillId="0" borderId="6" xfId="0" applyNumberFormat="1" applyFont="1" applyBorder="1"/>
    <xf numFmtId="4" fontId="10" fillId="0" borderId="14" xfId="0" applyNumberFormat="1" applyFont="1" applyBorder="1"/>
    <xf numFmtId="0" fontId="10" fillId="0" borderId="0" xfId="0" applyNumberFormat="1" applyFont="1" applyAlignment="1">
      <alignment horizontal="center"/>
    </xf>
    <xf numFmtId="4" fontId="9" fillId="0" borderId="5" xfId="0" applyNumberFormat="1" applyFont="1" applyBorder="1"/>
    <xf numFmtId="4" fontId="10" fillId="0" borderId="16" xfId="0" applyNumberFormat="1" applyFont="1" applyBorder="1" applyAlignment="1">
      <alignment horizontal="right"/>
    </xf>
    <xf numFmtId="0" fontId="10" fillId="0" borderId="0" xfId="0" applyFont="1" applyAlignment="1">
      <alignment horizontal="center"/>
    </xf>
    <xf numFmtId="0" fontId="10" fillId="0" borderId="11" xfId="0" applyFont="1" applyBorder="1" applyAlignment="1">
      <alignment horizontal="center"/>
    </xf>
    <xf numFmtId="4" fontId="10" fillId="0" borderId="16" xfId="0" applyNumberFormat="1" applyFont="1" applyFill="1" applyBorder="1" applyAlignment="1">
      <alignment horizontal="right"/>
    </xf>
    <xf numFmtId="0" fontId="10" fillId="0" borderId="0" xfId="0" applyFont="1" applyBorder="1"/>
    <xf numFmtId="0" fontId="9" fillId="0" borderId="0" xfId="0" applyFont="1" applyBorder="1" applyAlignment="1">
      <alignment horizontal="center"/>
    </xf>
    <xf numFmtId="4" fontId="9" fillId="0" borderId="0" xfId="0" applyNumberFormat="1" applyFont="1" applyBorder="1" applyAlignment="1">
      <alignment horizontal="right"/>
    </xf>
    <xf numFmtId="0" fontId="9" fillId="0" borderId="0" xfId="0" applyFont="1" applyFill="1" applyBorder="1"/>
    <xf numFmtId="0" fontId="9" fillId="0" borderId="0" xfId="5" applyFont="1"/>
    <xf numFmtId="0" fontId="10" fillId="0" borderId="0" xfId="5" applyFont="1"/>
    <xf numFmtId="43" fontId="9" fillId="0" borderId="0" xfId="2" applyFont="1"/>
    <xf numFmtId="0" fontId="9" fillId="0" borderId="12" xfId="5" applyFont="1" applyBorder="1"/>
    <xf numFmtId="0" fontId="10" fillId="0" borderId="13" xfId="5" applyFont="1" applyBorder="1" applyAlignment="1">
      <alignment horizontal="center"/>
    </xf>
    <xf numFmtId="43" fontId="9" fillId="0" borderId="9" xfId="2" applyFont="1" applyBorder="1"/>
    <xf numFmtId="0" fontId="10" fillId="0" borderId="12" xfId="2" applyNumberFormat="1" applyFont="1" applyBorder="1" applyAlignment="1">
      <alignment horizontal="center"/>
    </xf>
    <xf numFmtId="0" fontId="9" fillId="0" borderId="9" xfId="5" applyFont="1" applyBorder="1"/>
    <xf numFmtId="0" fontId="9" fillId="0" borderId="3" xfId="5" applyFont="1" applyBorder="1"/>
    <xf numFmtId="0" fontId="9" fillId="0" borderId="17" xfId="5" applyFont="1" applyBorder="1"/>
    <xf numFmtId="43" fontId="9" fillId="0" borderId="4" xfId="2" applyFont="1" applyBorder="1" applyAlignment="1"/>
    <xf numFmtId="43" fontId="9" fillId="0" borderId="5" xfId="2" applyFont="1" applyBorder="1" applyAlignment="1"/>
    <xf numFmtId="43" fontId="9" fillId="0" borderId="0" xfId="2" applyFont="1" applyBorder="1" applyAlignment="1"/>
    <xf numFmtId="43" fontId="9" fillId="0" borderId="6" xfId="2" applyFont="1" applyBorder="1"/>
    <xf numFmtId="43" fontId="12" fillId="0" borderId="5" xfId="2" applyFont="1" applyBorder="1" applyAlignment="1"/>
    <xf numFmtId="43" fontId="12" fillId="0" borderId="0" xfId="2" applyFont="1" applyBorder="1" applyAlignment="1"/>
    <xf numFmtId="0" fontId="9" fillId="0" borderId="0" xfId="5" applyFont="1" applyBorder="1"/>
    <xf numFmtId="0" fontId="9" fillId="0" borderId="5" xfId="5" applyFont="1" applyBorder="1"/>
    <xf numFmtId="43" fontId="9" fillId="0" borderId="0" xfId="2" applyFont="1" applyBorder="1"/>
    <xf numFmtId="188" fontId="9" fillId="0" borderId="2" xfId="2" applyNumberFormat="1" applyFont="1" applyBorder="1"/>
    <xf numFmtId="188" fontId="9" fillId="0" borderId="0" xfId="2" applyNumberFormat="1" applyFont="1" applyBorder="1"/>
    <xf numFmtId="43" fontId="9" fillId="0" borderId="18" xfId="2" applyFont="1" applyBorder="1"/>
    <xf numFmtId="0" fontId="9" fillId="0" borderId="7" xfId="5" applyFont="1" applyBorder="1"/>
    <xf numFmtId="0" fontId="9" fillId="0" borderId="2" xfId="5" applyFont="1" applyBorder="1"/>
    <xf numFmtId="43" fontId="13" fillId="0" borderId="19" xfId="2" applyFont="1" applyBorder="1"/>
    <xf numFmtId="43" fontId="13" fillId="0" borderId="8" xfId="2" applyFont="1" applyBorder="1"/>
    <xf numFmtId="43" fontId="13" fillId="0" borderId="0" xfId="2" applyFont="1" applyBorder="1"/>
    <xf numFmtId="0" fontId="10" fillId="0" borderId="0" xfId="5" applyFont="1" applyBorder="1" applyAlignment="1">
      <alignment horizontal="center"/>
    </xf>
    <xf numFmtId="43" fontId="9" fillId="0" borderId="0" xfId="4" applyFont="1" applyBorder="1" applyAlignment="1">
      <alignment horizontal="center"/>
    </xf>
    <xf numFmtId="43" fontId="12" fillId="0" borderId="0" xfId="2" applyFont="1" applyBorder="1"/>
    <xf numFmtId="43" fontId="13" fillId="0" borderId="0" xfId="5" applyNumberFormat="1" applyFont="1" applyBorder="1"/>
    <xf numFmtId="0" fontId="9" fillId="0" borderId="0" xfId="5" applyFont="1" applyBorder="1" applyAlignment="1"/>
    <xf numFmtId="0" fontId="9" fillId="0" borderId="0" xfId="5" applyFont="1" applyAlignment="1">
      <alignment vertical="top"/>
    </xf>
    <xf numFmtId="0" fontId="9" fillId="0" borderId="0" xfId="5" applyFont="1" applyBorder="1" applyAlignment="1">
      <alignment vertical="top"/>
    </xf>
    <xf numFmtId="43" fontId="13" fillId="0" borderId="0" xfId="2" applyFont="1" applyBorder="1" applyAlignment="1">
      <alignment vertical="top"/>
    </xf>
    <xf numFmtId="49" fontId="9" fillId="0" borderId="0" xfId="5" applyNumberFormat="1" applyFont="1" applyBorder="1" applyAlignment="1"/>
    <xf numFmtId="41" fontId="9" fillId="0" borderId="0" xfId="4" applyNumberFormat="1" applyFont="1" applyBorder="1" applyAlignment="1">
      <alignment horizontal="center"/>
    </xf>
    <xf numFmtId="43" fontId="9" fillId="0" borderId="0" xfId="4" applyFont="1"/>
    <xf numFmtId="0" fontId="10" fillId="0" borderId="0" xfId="5" applyFont="1" applyAlignment="1">
      <alignment horizontal="center"/>
    </xf>
    <xf numFmtId="0" fontId="2" fillId="0" borderId="0" xfId="7" applyFont="1" applyFill="1" applyBorder="1"/>
    <xf numFmtId="0" fontId="2" fillId="0" borderId="5" xfId="7" applyFont="1" applyFill="1" applyBorder="1"/>
    <xf numFmtId="187" fontId="9" fillId="0" borderId="5" xfId="1" applyFont="1" applyBorder="1"/>
    <xf numFmtId="0" fontId="10" fillId="0" borderId="0" xfId="0" applyFont="1" applyAlignment="1">
      <alignment horizontal="center"/>
    </xf>
    <xf numFmtId="0" fontId="10" fillId="0" borderId="11" xfId="0" applyFont="1" applyBorder="1" applyAlignment="1">
      <alignment horizontal="center"/>
    </xf>
    <xf numFmtId="0" fontId="4" fillId="0" borderId="12" xfId="7" applyNumberFormat="1" applyFont="1" applyFill="1" applyBorder="1" applyAlignment="1">
      <alignment horizontal="center" vertical="center" wrapText="1" readingOrder="1"/>
    </xf>
    <xf numFmtId="187" fontId="9" fillId="0" borderId="0" xfId="1" applyFont="1"/>
    <xf numFmtId="187" fontId="9" fillId="0" borderId="0" xfId="1" applyFont="1" applyBorder="1" applyAlignment="1">
      <alignment horizontal="right"/>
    </xf>
    <xf numFmtId="0" fontId="14" fillId="0" borderId="11" xfId="0" applyNumberFormat="1" applyFont="1" applyFill="1" applyBorder="1" applyAlignment="1">
      <alignment horizontal="center" vertical="center" wrapText="1" readingOrder="1"/>
    </xf>
    <xf numFmtId="187" fontId="15" fillId="0" borderId="11" xfId="1" applyFont="1" applyFill="1" applyBorder="1" applyAlignment="1">
      <alignment vertical="center" wrapText="1" readingOrder="1"/>
    </xf>
    <xf numFmtId="187" fontId="14" fillId="0" borderId="11" xfId="1" applyFont="1" applyFill="1" applyBorder="1" applyAlignment="1">
      <alignment vertical="center" wrapText="1" readingOrder="1"/>
    </xf>
    <xf numFmtId="4" fontId="10" fillId="0" borderId="11" xfId="0" applyNumberFormat="1" applyFont="1" applyBorder="1"/>
    <xf numFmtId="0" fontId="15" fillId="0" borderId="10" xfId="0" applyNumberFormat="1" applyFont="1" applyFill="1" applyBorder="1" applyAlignment="1">
      <alignment vertical="top" wrapText="1" readingOrder="1"/>
    </xf>
    <xf numFmtId="189" fontId="15" fillId="0" borderId="10" xfId="0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0" fontId="9" fillId="0" borderId="20" xfId="0" applyFont="1" applyBorder="1" applyAlignment="1">
      <alignment vertical="top" wrapText="1" shrinkToFit="1"/>
    </xf>
    <xf numFmtId="4" fontId="9" fillId="0" borderId="20" xfId="0" applyNumberFormat="1" applyFont="1" applyBorder="1" applyAlignment="1">
      <alignment vertical="top"/>
    </xf>
    <xf numFmtId="189" fontId="15" fillId="0" borderId="20" xfId="0" applyNumberFormat="1" applyFont="1" applyFill="1" applyBorder="1" applyAlignment="1">
      <alignment vertical="top" wrapText="1" readingOrder="1"/>
    </xf>
    <xf numFmtId="0" fontId="9" fillId="0" borderId="4" xfId="5" applyFont="1" applyBorder="1"/>
    <xf numFmtId="0" fontId="9" fillId="0" borderId="6" xfId="5" applyFont="1" applyBorder="1"/>
    <xf numFmtId="0" fontId="1" fillId="0" borderId="0" xfId="5" applyFont="1" applyBorder="1"/>
    <xf numFmtId="0" fontId="9" fillId="0" borderId="8" xfId="5" applyFont="1" applyBorder="1"/>
    <xf numFmtId="43" fontId="9" fillId="0" borderId="11" xfId="0" applyNumberFormat="1" applyFont="1" applyBorder="1"/>
    <xf numFmtId="0" fontId="9" fillId="0" borderId="0" xfId="0" applyFont="1" applyAlignment="1">
      <alignment vertical="top"/>
    </xf>
    <xf numFmtId="43" fontId="10" fillId="0" borderId="11" xfId="0" applyNumberFormat="1" applyFont="1" applyBorder="1" applyAlignment="1">
      <alignment shrinkToFit="1"/>
    </xf>
    <xf numFmtId="0" fontId="4" fillId="0" borderId="11" xfId="7" applyNumberFormat="1" applyFont="1" applyFill="1" applyBorder="1" applyAlignment="1">
      <alignment horizontal="center" vertical="center" wrapText="1" readingOrder="1"/>
    </xf>
    <xf numFmtId="0" fontId="2" fillId="0" borderId="15" xfId="7" applyFont="1" applyFill="1" applyBorder="1"/>
    <xf numFmtId="0" fontId="2" fillId="0" borderId="15" xfId="7" applyNumberFormat="1" applyFont="1" applyFill="1" applyBorder="1" applyAlignment="1">
      <alignment vertical="top" wrapText="1"/>
    </xf>
    <xf numFmtId="0" fontId="2" fillId="0" borderId="26" xfId="7" applyNumberFormat="1" applyFont="1" applyFill="1" applyBorder="1" applyAlignment="1">
      <alignment vertical="center" wrapText="1" readingOrder="1"/>
    </xf>
    <xf numFmtId="0" fontId="2" fillId="0" borderId="26" xfId="7" applyNumberFormat="1" applyFont="1" applyFill="1" applyBorder="1" applyAlignment="1">
      <alignment horizontal="right" vertical="center" wrapText="1" readingOrder="1"/>
    </xf>
    <xf numFmtId="189" fontId="2" fillId="0" borderId="27" xfId="7" applyNumberFormat="1" applyFont="1" applyFill="1" applyBorder="1" applyAlignment="1">
      <alignment vertical="center" wrapText="1" readingOrder="1"/>
    </xf>
    <xf numFmtId="189" fontId="2" fillId="0" borderId="26" xfId="7" applyNumberFormat="1" applyFont="1" applyFill="1" applyBorder="1" applyAlignment="1">
      <alignment horizontal="right" vertical="center" wrapText="1" readingOrder="1"/>
    </xf>
    <xf numFmtId="189" fontId="2" fillId="0" borderId="28" xfId="7" applyNumberFormat="1" applyFont="1" applyFill="1" applyBorder="1" applyAlignment="1">
      <alignment vertical="center" wrapText="1" readingOrder="1"/>
    </xf>
    <xf numFmtId="189" fontId="4" fillId="0" borderId="21" xfId="7" applyNumberFormat="1" applyFont="1" applyFill="1" applyBorder="1" applyAlignment="1">
      <alignment vertical="center" wrapText="1" readingOrder="1"/>
    </xf>
    <xf numFmtId="0" fontId="5" fillId="0" borderId="26" xfId="7" applyNumberFormat="1" applyFont="1" applyFill="1" applyBorder="1" applyAlignment="1">
      <alignment horizontal="left" vertical="center" wrapText="1" readingOrder="1"/>
    </xf>
    <xf numFmtId="0" fontId="2" fillId="0" borderId="26" xfId="7" applyNumberFormat="1" applyFont="1" applyFill="1" applyBorder="1" applyAlignment="1">
      <alignment horizontal="left" vertical="center" wrapText="1" readingOrder="1"/>
    </xf>
    <xf numFmtId="189" fontId="4" fillId="0" borderId="22" xfId="7" applyNumberFormat="1" applyFont="1" applyFill="1" applyBorder="1" applyAlignment="1">
      <alignment horizontal="right" vertical="center" wrapText="1" readingOrder="1"/>
    </xf>
    <xf numFmtId="0" fontId="5" fillId="0" borderId="29" xfId="7" applyNumberFormat="1" applyFont="1" applyFill="1" applyBorder="1" applyAlignment="1">
      <alignment horizontal="left" vertical="center" wrapText="1" readingOrder="1"/>
    </xf>
    <xf numFmtId="0" fontId="2" fillId="0" borderId="29" xfId="7" applyNumberFormat="1" applyFont="1" applyFill="1" applyBorder="1" applyAlignment="1">
      <alignment horizontal="left" vertical="center" wrapText="1" readingOrder="1"/>
    </xf>
    <xf numFmtId="0" fontId="2" fillId="0" borderId="5" xfId="7" applyNumberFormat="1" applyFont="1" applyFill="1" applyBorder="1" applyAlignment="1">
      <alignment horizontal="left" vertical="center" wrapText="1" readingOrder="1"/>
    </xf>
    <xf numFmtId="0" fontId="2" fillId="0" borderId="15" xfId="7" applyNumberFormat="1" applyFont="1" applyFill="1" applyBorder="1" applyAlignment="1">
      <alignment horizontal="left" vertical="center" wrapText="1" readingOrder="1"/>
    </xf>
    <xf numFmtId="189" fontId="2" fillId="0" borderId="30" xfId="7" applyNumberFormat="1" applyFont="1" applyFill="1" applyBorder="1" applyAlignment="1">
      <alignment vertical="center" wrapText="1" readingOrder="1"/>
    </xf>
    <xf numFmtId="189" fontId="2" fillId="0" borderId="15" xfId="7" applyNumberFormat="1" applyFont="1" applyFill="1" applyBorder="1" applyAlignment="1">
      <alignment horizontal="right" vertical="center" wrapText="1" readingOrder="1"/>
    </xf>
    <xf numFmtId="0" fontId="4" fillId="0" borderId="17" xfId="7" applyNumberFormat="1" applyFont="1" applyFill="1" applyBorder="1" applyAlignment="1">
      <alignment horizontal="left" vertical="center" wrapText="1" readingOrder="1"/>
    </xf>
    <xf numFmtId="189" fontId="4" fillId="0" borderId="10" xfId="7" applyNumberFormat="1" applyFont="1" applyFill="1" applyBorder="1" applyAlignment="1">
      <alignment horizontal="right" vertical="center" wrapText="1" readingOrder="1"/>
    </xf>
    <xf numFmtId="189" fontId="4" fillId="0" borderId="10" xfId="7" applyNumberFormat="1" applyFont="1" applyFill="1" applyBorder="1" applyAlignment="1">
      <alignment vertical="center" wrapText="1" readingOrder="1"/>
    </xf>
    <xf numFmtId="0" fontId="4" fillId="0" borderId="23" xfId="7" applyNumberFormat="1" applyFont="1" applyFill="1" applyBorder="1" applyAlignment="1">
      <alignment horizontal="right" vertical="center" wrapText="1" readingOrder="1"/>
    </xf>
    <xf numFmtId="0" fontId="4" fillId="0" borderId="23" xfId="7" applyNumberFormat="1" applyFont="1" applyFill="1" applyBorder="1" applyAlignment="1">
      <alignment vertical="center" wrapText="1" readingOrder="1"/>
    </xf>
    <xf numFmtId="0" fontId="4" fillId="0" borderId="0" xfId="7" applyNumberFormat="1" applyFont="1" applyFill="1" applyBorder="1" applyAlignment="1">
      <alignment vertical="center" wrapText="1" readingOrder="1"/>
    </xf>
    <xf numFmtId="189" fontId="4" fillId="0" borderId="22" xfId="7" applyNumberFormat="1" applyFont="1" applyFill="1" applyBorder="1" applyAlignment="1">
      <alignment vertical="center" wrapText="1" readingOrder="1"/>
    </xf>
    <xf numFmtId="189" fontId="4" fillId="0" borderId="24" xfId="7" applyNumberFormat="1" applyFont="1" applyFill="1" applyBorder="1" applyAlignment="1">
      <alignment horizontal="right" vertical="center" wrapText="1" readingOrder="1"/>
    </xf>
    <xf numFmtId="187" fontId="2" fillId="0" borderId="27" xfId="1" applyFont="1" applyFill="1" applyBorder="1" applyAlignment="1">
      <alignment horizontal="center" vertical="center" wrapText="1" readingOrder="1"/>
    </xf>
    <xf numFmtId="187" fontId="2" fillId="0" borderId="26" xfId="1" applyFont="1" applyFill="1" applyBorder="1" applyAlignment="1">
      <alignment horizontal="right" vertical="center" wrapText="1" readingOrder="1"/>
    </xf>
    <xf numFmtId="187" fontId="2" fillId="0" borderId="27" xfId="1" applyFont="1" applyFill="1" applyBorder="1" applyAlignment="1">
      <alignment vertical="center" wrapText="1" readingOrder="1"/>
    </xf>
    <xf numFmtId="187" fontId="2" fillId="0" borderId="1" xfId="1" applyFont="1" applyFill="1" applyBorder="1" applyAlignment="1">
      <alignment horizontal="right" vertical="center" wrapText="1" readingOrder="1"/>
    </xf>
    <xf numFmtId="187" fontId="2" fillId="0" borderId="28" xfId="1" applyFont="1" applyFill="1" applyBorder="1" applyAlignment="1">
      <alignment vertical="center" wrapText="1" readingOrder="1"/>
    </xf>
    <xf numFmtId="187" fontId="2" fillId="0" borderId="26" xfId="1" applyFont="1" applyFill="1" applyBorder="1" applyAlignment="1">
      <alignment horizontal="center" vertical="center" wrapText="1" readingOrder="1"/>
    </xf>
    <xf numFmtId="187" fontId="2" fillId="0" borderId="26" xfId="1" applyFont="1" applyFill="1" applyBorder="1" applyAlignment="1">
      <alignment vertical="center" wrapText="1" readingOrder="1"/>
    </xf>
    <xf numFmtId="187" fontId="2" fillId="0" borderId="1" xfId="1" applyFont="1" applyFill="1" applyBorder="1" applyAlignment="1">
      <alignment horizontal="center" vertical="center" wrapText="1" readingOrder="1"/>
    </xf>
    <xf numFmtId="0" fontId="9" fillId="3" borderId="0" xfId="0" applyFont="1" applyFill="1"/>
    <xf numFmtId="0" fontId="9" fillId="0" borderId="0" xfId="0" applyFont="1" applyFill="1"/>
    <xf numFmtId="0" fontId="4" fillId="0" borderId="31" xfId="7" applyNumberFormat="1" applyFont="1" applyFill="1" applyBorder="1" applyAlignment="1">
      <alignment vertical="center" wrapText="1" readingOrder="1"/>
    </xf>
    <xf numFmtId="0" fontId="17" fillId="0" borderId="11" xfId="7" applyNumberFormat="1" applyFont="1" applyFill="1" applyBorder="1" applyAlignment="1">
      <alignment horizontal="center" vertical="center" wrapText="1" readingOrder="1"/>
    </xf>
    <xf numFmtId="0" fontId="15" fillId="0" borderId="32" xfId="0" applyNumberFormat="1" applyFont="1" applyFill="1" applyBorder="1" applyAlignment="1">
      <alignment vertical="top" wrapText="1" readingOrder="1"/>
    </xf>
    <xf numFmtId="189" fontId="15" fillId="0" borderId="32" xfId="0" applyNumberFormat="1" applyFont="1" applyFill="1" applyBorder="1" applyAlignment="1">
      <alignment vertical="top" wrapText="1" readingOrder="1"/>
    </xf>
    <xf numFmtId="0" fontId="10" fillId="0" borderId="0" xfId="0" applyFont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0" xfId="5" applyFont="1" applyAlignment="1">
      <alignment horizontal="left"/>
    </xf>
    <xf numFmtId="0" fontId="9" fillId="0" borderId="33" xfId="0" applyFont="1" applyBorder="1" applyAlignment="1">
      <alignment horizontal="left" vertical="top"/>
    </xf>
    <xf numFmtId="0" fontId="9" fillId="0" borderId="33" xfId="0" applyFont="1" applyBorder="1" applyAlignment="1">
      <alignment horizontal="left" vertical="top" wrapText="1"/>
    </xf>
    <xf numFmtId="0" fontId="9" fillId="0" borderId="33" xfId="0" applyFont="1" applyBorder="1" applyAlignment="1">
      <alignment vertical="top" wrapText="1"/>
    </xf>
    <xf numFmtId="43" fontId="9" fillId="0" borderId="33" xfId="2" applyFont="1" applyBorder="1" applyAlignment="1">
      <alignment vertical="top"/>
    </xf>
    <xf numFmtId="0" fontId="9" fillId="0" borderId="32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9" fillId="0" borderId="20" xfId="0" applyFont="1" applyBorder="1" applyAlignment="1">
      <alignment vertical="top" wrapText="1"/>
    </xf>
    <xf numFmtId="43" fontId="9" fillId="0" borderId="20" xfId="2" applyFont="1" applyBorder="1" applyAlignment="1">
      <alignment vertical="top"/>
    </xf>
    <xf numFmtId="43" fontId="10" fillId="0" borderId="11" xfId="0" applyNumberFormat="1" applyFont="1" applyBorder="1"/>
    <xf numFmtId="0" fontId="15" fillId="0" borderId="12" xfId="0" applyFont="1" applyBorder="1" applyAlignment="1">
      <alignment horizontal="left" vertical="center" readingOrder="1"/>
    </xf>
    <xf numFmtId="0" fontId="14" fillId="0" borderId="13" xfId="0" applyFont="1" applyBorder="1" applyAlignment="1">
      <alignment horizontal="center" vertical="center" wrapText="1" readingOrder="1"/>
    </xf>
    <xf numFmtId="0" fontId="14" fillId="0" borderId="9" xfId="0" applyFont="1" applyBorder="1" applyAlignment="1">
      <alignment horizontal="center" vertical="center" wrapText="1" readingOrder="1"/>
    </xf>
    <xf numFmtId="0" fontId="10" fillId="0" borderId="3" xfId="0" applyFont="1" applyBorder="1"/>
    <xf numFmtId="0" fontId="10" fillId="0" borderId="4" xfId="0" applyFont="1" applyBorder="1"/>
    <xf numFmtId="0" fontId="10" fillId="0" borderId="12" xfId="0" applyNumberFormat="1" applyFont="1" applyBorder="1" applyAlignment="1">
      <alignment horizontal="center"/>
    </xf>
    <xf numFmtId="0" fontId="10" fillId="0" borderId="13" xfId="0" applyNumberFormat="1" applyFont="1" applyBorder="1" applyAlignment="1">
      <alignment horizontal="center"/>
    </xf>
    <xf numFmtId="4" fontId="10" fillId="0" borderId="12" xfId="0" applyNumberFormat="1" applyFont="1" applyBorder="1"/>
    <xf numFmtId="4" fontId="10" fillId="0" borderId="13" xfId="0" applyNumberFormat="1" applyFont="1" applyBorder="1"/>
    <xf numFmtId="0" fontId="10" fillId="0" borderId="9" xfId="0" applyFont="1" applyBorder="1"/>
    <xf numFmtId="0" fontId="10" fillId="0" borderId="2" xfId="0" applyFont="1" applyBorder="1"/>
    <xf numFmtId="0" fontId="10" fillId="0" borderId="8" xfId="0" applyFont="1" applyBorder="1" applyAlignment="1">
      <alignment horizontal="center"/>
    </xf>
    <xf numFmtId="4" fontId="10" fillId="0" borderId="0" xfId="0" applyNumberFormat="1" applyFont="1"/>
    <xf numFmtId="0" fontId="10" fillId="0" borderId="0" xfId="0" applyFont="1" applyAlignment="1">
      <alignment horizontal="center"/>
    </xf>
    <xf numFmtId="0" fontId="15" fillId="0" borderId="12" xfId="0" applyFont="1" applyBorder="1" applyAlignment="1">
      <alignment horizontal="left" vertical="center" readingOrder="1"/>
    </xf>
    <xf numFmtId="190" fontId="2" fillId="0" borderId="20" xfId="0" applyNumberFormat="1" applyFont="1" applyBorder="1"/>
    <xf numFmtId="187" fontId="2" fillId="0" borderId="20" xfId="1" applyFont="1" applyBorder="1"/>
    <xf numFmtId="190" fontId="2" fillId="0" borderId="35" xfId="0" applyNumberFormat="1" applyFont="1" applyBorder="1"/>
    <xf numFmtId="0" fontId="9" fillId="0" borderId="0" xfId="0" applyFont="1" applyAlignment="1">
      <alignment vertical="center" wrapText="1"/>
    </xf>
    <xf numFmtId="187" fontId="2" fillId="0" borderId="32" xfId="1" applyFont="1" applyBorder="1"/>
    <xf numFmtId="187" fontId="2" fillId="4" borderId="20" xfId="1" applyFont="1" applyFill="1" applyBorder="1"/>
    <xf numFmtId="0" fontId="9" fillId="4" borderId="0" xfId="0" applyFont="1" applyFill="1"/>
    <xf numFmtId="43" fontId="9" fillId="4" borderId="33" xfId="2" applyFont="1" applyFill="1" applyBorder="1" applyAlignment="1">
      <alignment vertical="top"/>
    </xf>
    <xf numFmtId="43" fontId="10" fillId="4" borderId="11" xfId="0" applyNumberFormat="1" applyFont="1" applyFill="1" applyBorder="1" applyAlignment="1">
      <alignment shrinkToFit="1"/>
    </xf>
    <xf numFmtId="187" fontId="2" fillId="4" borderId="32" xfId="1" applyFont="1" applyFill="1" applyBorder="1"/>
    <xf numFmtId="1" fontId="9" fillId="0" borderId="0" xfId="0" applyNumberFormat="1" applyFont="1"/>
    <xf numFmtId="43" fontId="9" fillId="0" borderId="0" xfId="0" applyNumberFormat="1" applyFont="1"/>
    <xf numFmtId="0" fontId="10" fillId="0" borderId="0" xfId="0" applyFont="1" applyBorder="1" applyAlignment="1"/>
    <xf numFmtId="187" fontId="9" fillId="0" borderId="16" xfId="1" applyFont="1" applyBorder="1"/>
    <xf numFmtId="187" fontId="10" fillId="0" borderId="16" xfId="1" applyFont="1" applyBorder="1"/>
    <xf numFmtId="0" fontId="9" fillId="0" borderId="35" xfId="0" applyFont="1" applyBorder="1" applyAlignment="1">
      <alignment vertical="top" wrapText="1"/>
    </xf>
    <xf numFmtId="0" fontId="15" fillId="0" borderId="36" xfId="0" applyNumberFormat="1" applyFont="1" applyFill="1" applyBorder="1" applyAlignment="1">
      <alignment vertical="top" wrapText="1" readingOrder="1"/>
    </xf>
    <xf numFmtId="189" fontId="15" fillId="0" borderId="36" xfId="0" applyNumberFormat="1" applyFont="1" applyFill="1" applyBorder="1" applyAlignment="1">
      <alignment vertical="top" wrapText="1" readingOrder="1"/>
    </xf>
    <xf numFmtId="0" fontId="9" fillId="0" borderId="20" xfId="0" applyFont="1" applyBorder="1" applyAlignment="1">
      <alignment horizontal="left" vertical="top"/>
    </xf>
    <xf numFmtId="43" fontId="9" fillId="4" borderId="20" xfId="2" applyFont="1" applyFill="1" applyBorder="1" applyAlignment="1">
      <alignment vertical="top"/>
    </xf>
    <xf numFmtId="0" fontId="2" fillId="0" borderId="20" xfId="0" applyFont="1" applyBorder="1"/>
    <xf numFmtId="0" fontId="10" fillId="0" borderId="0" xfId="0" applyFont="1" applyAlignment="1">
      <alignment horizontal="center"/>
    </xf>
    <xf numFmtId="4" fontId="9" fillId="0" borderId="3" xfId="0" applyNumberFormat="1" applyFont="1" applyBorder="1"/>
    <xf numFmtId="4" fontId="9" fillId="0" borderId="7" xfId="0" applyNumberFormat="1" applyFont="1" applyBorder="1"/>
    <xf numFmtId="0" fontId="10" fillId="0" borderId="0" xfId="0" applyFont="1" applyAlignment="1">
      <alignment horizontal="center"/>
    </xf>
    <xf numFmtId="0" fontId="10" fillId="0" borderId="11" xfId="0" applyFont="1" applyBorder="1" applyAlignment="1">
      <alignment horizontal="center"/>
    </xf>
    <xf numFmtId="0" fontId="15" fillId="0" borderId="34" xfId="0" applyNumberFormat="1" applyFont="1" applyFill="1" applyBorder="1" applyAlignment="1">
      <alignment vertical="top" wrapText="1" readingOrder="1"/>
    </xf>
    <xf numFmtId="189" fontId="15" fillId="0" borderId="34" xfId="0" applyNumberFormat="1" applyFont="1" applyFill="1" applyBorder="1" applyAlignment="1">
      <alignment vertical="top" wrapText="1" readingOrder="1"/>
    </xf>
    <xf numFmtId="0" fontId="10" fillId="0" borderId="0" xfId="0" applyFont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1" xfId="0" applyFont="1" applyBorder="1" applyAlignment="1">
      <alignment horizontal="center"/>
    </xf>
    <xf numFmtId="4" fontId="9" fillId="0" borderId="0" xfId="0" applyNumberFormat="1" applyFont="1" applyBorder="1"/>
    <xf numFmtId="0" fontId="10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9" fillId="0" borderId="10" xfId="0" applyFont="1" applyBorder="1"/>
    <xf numFmtId="0" fontId="9" fillId="0" borderId="10" xfId="0" applyFont="1" applyBorder="1" applyAlignment="1">
      <alignment horizontal="center"/>
    </xf>
    <xf numFmtId="187" fontId="9" fillId="0" borderId="3" xfId="1" applyFont="1" applyBorder="1"/>
    <xf numFmtId="187" fontId="10" fillId="0" borderId="12" xfId="1" applyFont="1" applyBorder="1"/>
    <xf numFmtId="0" fontId="9" fillId="0" borderId="11" xfId="0" applyFont="1" applyBorder="1" applyAlignment="1">
      <alignment horizontal="center"/>
    </xf>
    <xf numFmtId="187" fontId="10" fillId="0" borderId="4" xfId="1" applyFont="1" applyBorder="1"/>
    <xf numFmtId="187" fontId="10" fillId="0" borderId="7" xfId="1" applyFont="1" applyBorder="1"/>
    <xf numFmtId="0" fontId="9" fillId="0" borderId="1" xfId="0" applyFont="1" applyBorder="1"/>
    <xf numFmtId="0" fontId="9" fillId="0" borderId="12" xfId="0" applyFont="1" applyBorder="1"/>
    <xf numFmtId="187" fontId="10" fillId="0" borderId="9" xfId="1" applyFont="1" applyBorder="1"/>
    <xf numFmtId="43" fontId="9" fillId="0" borderId="0" xfId="5" applyNumberFormat="1" applyFont="1" applyBorder="1"/>
    <xf numFmtId="43" fontId="10" fillId="0" borderId="0" xfId="0" applyNumberFormat="1" applyFont="1" applyBorder="1" applyAlignment="1">
      <alignment shrinkToFit="1"/>
    </xf>
    <xf numFmtId="43" fontId="9" fillId="0" borderId="0" xfId="0" applyNumberFormat="1" applyFont="1" applyBorder="1"/>
    <xf numFmtId="0" fontId="2" fillId="0" borderId="0" xfId="7" applyFont="1" applyFill="1" applyBorder="1" applyAlignment="1">
      <alignment horizontal="center"/>
    </xf>
    <xf numFmtId="187" fontId="9" fillId="0" borderId="0" xfId="1" applyFont="1" applyBorder="1"/>
    <xf numFmtId="187" fontId="10" fillId="0" borderId="0" xfId="1" applyFont="1" applyBorder="1"/>
    <xf numFmtId="189" fontId="2" fillId="0" borderId="26" xfId="7" applyNumberFormat="1" applyFont="1" applyFill="1" applyBorder="1" applyAlignment="1">
      <alignment vertical="center" wrapText="1" readingOrder="1"/>
    </xf>
    <xf numFmtId="0" fontId="15" fillId="0" borderId="15" xfId="0" applyNumberFormat="1" applyFont="1" applyFill="1" applyBorder="1" applyAlignment="1">
      <alignment vertical="top" wrapText="1" readingOrder="1"/>
    </xf>
    <xf numFmtId="189" fontId="15" fillId="0" borderId="15" xfId="0" applyNumberFormat="1" applyFont="1" applyFill="1" applyBorder="1" applyAlignment="1">
      <alignment vertical="top" wrapText="1" readingOrder="1"/>
    </xf>
    <xf numFmtId="0" fontId="11" fillId="0" borderId="15" xfId="0" applyFont="1" applyBorder="1"/>
    <xf numFmtId="188" fontId="9" fillId="0" borderId="8" xfId="2" applyNumberFormat="1" applyFont="1" applyBorder="1"/>
    <xf numFmtId="0" fontId="10" fillId="0" borderId="0" xfId="0" applyFont="1" applyBorder="1" applyAlignment="1">
      <alignment horizontal="center"/>
    </xf>
    <xf numFmtId="0" fontId="2" fillId="0" borderId="0" xfId="0" applyFont="1"/>
    <xf numFmtId="43" fontId="2" fillId="0" borderId="33" xfId="2" applyFont="1" applyBorder="1" applyAlignment="1">
      <alignment vertical="top"/>
    </xf>
    <xf numFmtId="43" fontId="2" fillId="0" borderId="20" xfId="2" applyFont="1" applyBorder="1" applyAlignment="1">
      <alignment vertical="top"/>
    </xf>
    <xf numFmtId="43" fontId="4" fillId="0" borderId="11" xfId="0" applyNumberFormat="1" applyFont="1" applyBorder="1" applyAlignment="1">
      <alignment shrinkToFit="1"/>
    </xf>
    <xf numFmtId="43" fontId="4" fillId="0" borderId="0" xfId="0" applyNumberFormat="1" applyFont="1" applyBorder="1" applyAlignment="1">
      <alignment shrinkToFit="1"/>
    </xf>
    <xf numFmtId="0" fontId="10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Border="1" applyAlignment="1"/>
    <xf numFmtId="0" fontId="0" fillId="0" borderId="0" xfId="0" applyBorder="1"/>
    <xf numFmtId="0" fontId="4" fillId="0" borderId="0" xfId="0" applyFont="1" applyBorder="1" applyAlignment="1">
      <alignment horizontal="center"/>
    </xf>
    <xf numFmtId="44" fontId="9" fillId="0" borderId="0" xfId="0" applyNumberFormat="1" applyFont="1" applyBorder="1"/>
    <xf numFmtId="187" fontId="9" fillId="0" borderId="0" xfId="1" applyFont="1" applyBorder="1" applyAlignment="1">
      <alignment horizontal="center"/>
    </xf>
    <xf numFmtId="187" fontId="9" fillId="0" borderId="0" xfId="1" applyFont="1" applyBorder="1" applyProtection="1">
      <protection locked="0"/>
    </xf>
    <xf numFmtId="44" fontId="10" fillId="0" borderId="0" xfId="0" applyNumberFormat="1" applyFont="1" applyBorder="1" applyAlignment="1">
      <alignment horizontal="center"/>
    </xf>
    <xf numFmtId="187" fontId="10" fillId="0" borderId="14" xfId="1" applyFont="1" applyBorder="1"/>
    <xf numFmtId="0" fontId="19" fillId="0" borderId="0" xfId="0" applyFont="1" applyAlignment="1"/>
    <xf numFmtId="0" fontId="20" fillId="0" borderId="0" xfId="0" applyFont="1"/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0" applyFont="1"/>
    <xf numFmtId="190" fontId="2" fillId="0" borderId="37" xfId="0" applyNumberFormat="1" applyFont="1" applyBorder="1" applyAlignment="1">
      <alignment wrapText="1"/>
    </xf>
    <xf numFmtId="190" fontId="2" fillId="0" borderId="35" xfId="0" applyNumberFormat="1" applyFont="1" applyBorder="1" applyAlignment="1">
      <alignment wrapText="1"/>
    </xf>
    <xf numFmtId="187" fontId="9" fillId="0" borderId="20" xfId="1" applyFont="1" applyBorder="1" applyAlignment="1">
      <alignment vertical="top"/>
    </xf>
    <xf numFmtId="0" fontId="10" fillId="0" borderId="0" xfId="0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87" fontId="9" fillId="0" borderId="12" xfId="1" applyFont="1" applyBorder="1" applyAlignment="1">
      <alignment horizontal="center"/>
    </xf>
    <xf numFmtId="187" fontId="9" fillId="0" borderId="9" xfId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5" fillId="0" borderId="11" xfId="0" applyNumberFormat="1" applyFont="1" applyFill="1" applyBorder="1" applyAlignment="1">
      <alignment horizontal="left" vertical="center" wrapText="1" readingOrder="1"/>
    </xf>
    <xf numFmtId="0" fontId="14" fillId="0" borderId="12" xfId="0" applyNumberFormat="1" applyFont="1" applyFill="1" applyBorder="1" applyAlignment="1">
      <alignment horizontal="center" vertical="center" wrapText="1" readingOrder="1"/>
    </xf>
    <xf numFmtId="0" fontId="14" fillId="0" borderId="13" xfId="0" applyNumberFormat="1" applyFont="1" applyFill="1" applyBorder="1" applyAlignment="1">
      <alignment horizontal="center" vertical="center" wrapText="1" readingOrder="1"/>
    </xf>
    <xf numFmtId="0" fontId="14" fillId="0" borderId="9" xfId="0" applyNumberFormat="1" applyFont="1" applyFill="1" applyBorder="1" applyAlignment="1">
      <alignment horizontal="center" vertical="center" wrapText="1" readingOrder="1"/>
    </xf>
    <xf numFmtId="0" fontId="15" fillId="0" borderId="12" xfId="0" applyFont="1" applyBorder="1" applyAlignment="1">
      <alignment horizontal="left" vertical="center" readingOrder="1"/>
    </xf>
    <xf numFmtId="0" fontId="15" fillId="0" borderId="13" xfId="0" applyFont="1" applyBorder="1" applyAlignment="1">
      <alignment horizontal="left" vertical="center" readingOrder="1"/>
    </xf>
    <xf numFmtId="0" fontId="15" fillId="0" borderId="9" xfId="0" applyFont="1" applyBorder="1" applyAlignment="1">
      <alignment horizontal="left" vertical="center" readingOrder="1"/>
    </xf>
    <xf numFmtId="0" fontId="15" fillId="0" borderId="12" xfId="0" applyFont="1" applyBorder="1" applyAlignment="1">
      <alignment horizontal="left" vertical="center" wrapText="1" readingOrder="1"/>
    </xf>
    <xf numFmtId="0" fontId="15" fillId="0" borderId="13" xfId="0" applyFont="1" applyBorder="1" applyAlignment="1">
      <alignment horizontal="left" vertical="center" wrapText="1" readingOrder="1"/>
    </xf>
    <xf numFmtId="0" fontId="15" fillId="0" borderId="9" xfId="0" applyFont="1" applyBorder="1" applyAlignment="1">
      <alignment horizontal="left" vertical="center" wrapText="1" readingOrder="1"/>
    </xf>
    <xf numFmtId="0" fontId="14" fillId="0" borderId="11" xfId="0" applyNumberFormat="1" applyFont="1" applyFill="1" applyBorder="1" applyAlignment="1">
      <alignment horizontal="center" vertical="center" wrapText="1" readingOrder="1"/>
    </xf>
    <xf numFmtId="0" fontId="15" fillId="0" borderId="11" xfId="0" applyNumberFormat="1" applyFont="1" applyFill="1" applyBorder="1" applyAlignment="1">
      <alignment horizontal="left" vertical="top" wrapText="1" readingOrder="1"/>
    </xf>
    <xf numFmtId="0" fontId="10" fillId="0" borderId="0" xfId="5" applyFont="1" applyAlignment="1">
      <alignment horizontal="center"/>
    </xf>
    <xf numFmtId="49" fontId="9" fillId="0" borderId="0" xfId="5" applyNumberFormat="1" applyFont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4" fillId="2" borderId="0" xfId="7" applyNumberFormat="1" applyFont="1" applyFill="1" applyBorder="1" applyAlignment="1">
      <alignment horizontal="center" vertical="center" wrapText="1" readingOrder="1"/>
    </xf>
    <xf numFmtId="0" fontId="2" fillId="0" borderId="0" xfId="7" applyFont="1" applyFill="1" applyBorder="1" applyAlignment="1">
      <alignment horizontal="center"/>
    </xf>
  </cellXfs>
  <cellStyles count="8">
    <cellStyle name="เครื่องหมายจุลภาค" xfId="1" builtinId="3"/>
    <cellStyle name="เครื่องหมายจุลภาค 2" xfId="2"/>
    <cellStyle name="เครื่องหมายจุลภาค 2 2" xfId="3"/>
    <cellStyle name="เครื่องหมายจุลภาค 3" xfId="4"/>
    <cellStyle name="ปกติ" xfId="0" builtinId="0"/>
    <cellStyle name="ปกติ 2" xfId="5"/>
    <cellStyle name="ปกติ 2 2" xfId="6"/>
    <cellStyle name="ปกติ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5588</xdr:colOff>
      <xdr:row>31</xdr:row>
      <xdr:rowOff>1</xdr:rowOff>
    </xdr:from>
    <xdr:ext cx="1823212" cy="101976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588" y="7795261"/>
          <a:ext cx="1823212" cy="1019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(นางสาวทัศนีย์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บุญเทียน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นักวิชาการเงินและบัญชีรักษาราชการแทน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ผอ.กองคลัง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6</xdr:col>
      <xdr:colOff>19050</xdr:colOff>
      <xdr:row>30</xdr:row>
      <xdr:rowOff>149036</xdr:rowOff>
    </xdr:from>
    <xdr:ext cx="2400300" cy="787908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4067175" y="8073836"/>
          <a:ext cx="2400300" cy="7879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(นายประมวล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บุตรวิชา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นายกองค์การบริหารส่วนตำบลโคกสูง</a:t>
          </a:r>
        </a:p>
      </xdr:txBody>
    </xdr:sp>
    <xdr:clientData/>
  </xdr:oneCellAnchor>
  <xdr:oneCellAnchor>
    <xdr:from>
      <xdr:col>3</xdr:col>
      <xdr:colOff>809625</xdr:colOff>
      <xdr:row>31</xdr:row>
      <xdr:rowOff>19050</xdr:rowOff>
    </xdr:from>
    <xdr:ext cx="2354356" cy="758926"/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743075" y="8096250"/>
          <a:ext cx="2354356" cy="758926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(นางสาวปาริชาติ  ถุนนอก)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ปลัดองค์การบริหารส่วนตำบลโคกสูง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1057275</xdr:colOff>
      <xdr:row>66</xdr:row>
      <xdr:rowOff>0</xdr:rowOff>
    </xdr:from>
    <xdr:ext cx="1828800" cy="62991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SpPr txBox="1"/>
      </xdr:nvSpPr>
      <xdr:spPr>
        <a:xfrm>
          <a:off x="1123950" y="12372975"/>
          <a:ext cx="1828800" cy="6299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 นางสาวพรทิพย์  สิงห์ไธสง )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ผู้อำนวยการกองคลัง</a:t>
          </a:r>
        </a:p>
      </xdr:txBody>
    </xdr:sp>
    <xdr:clientData/>
  </xdr:oneCellAnchor>
  <xdr:oneCellAnchor>
    <xdr:from>
      <xdr:col>5</xdr:col>
      <xdr:colOff>38100</xdr:colOff>
      <xdr:row>66</xdr:row>
      <xdr:rowOff>0</xdr:rowOff>
    </xdr:from>
    <xdr:ext cx="2257426" cy="629916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SpPr txBox="1"/>
      </xdr:nvSpPr>
      <xdr:spPr>
        <a:xfrm>
          <a:off x="3990975" y="12372975"/>
          <a:ext cx="2257426" cy="6299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 นางสุภาพร  เงยวิจิตร )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ปลัดองค์การบริหารส่วนตำบลพุทไธสง</a:t>
          </a:r>
        </a:p>
      </xdr:txBody>
    </xdr:sp>
    <xdr:clientData/>
  </xdr:oneCellAnchor>
  <xdr:oneCellAnchor>
    <xdr:from>
      <xdr:col>9</xdr:col>
      <xdr:colOff>466725</xdr:colOff>
      <xdr:row>66</xdr:row>
      <xdr:rowOff>0</xdr:rowOff>
    </xdr:from>
    <xdr:ext cx="2286001" cy="62991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SpPr txBox="1"/>
      </xdr:nvSpPr>
      <xdr:spPr>
        <a:xfrm>
          <a:off x="6934200" y="12372975"/>
          <a:ext cx="2286001" cy="6299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 นางกัลยา  กฤตเวทิน )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นายกองค์การบริหารส่วนตำบลพุทไธสง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3591;&#3610;&#3649;&#3626;&#3604;&#3591;&#3600;&#3634;&#3609;&#3632;&#3585;&#3634;&#3619;&#3648;&#3591;&#3636;&#3609;-&#3629;&#3610;&#3605;.&#3650;&#3588;&#3585;&#3626;&#3641;&#3591;-&#3586;&#3629;&#3591;-&#3626;&#3605;&#3591;.%20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งบแสดงฐานะการเงิน"/>
      <sheetName val="ม.2 งบทรัพย์สิน"/>
      <sheetName val="ม. 3,4"/>
      <sheetName val="ม. 5"/>
      <sheetName val="ม. 6"/>
      <sheetName val="ม. 6 (2)"/>
      <sheetName val="6 3"/>
      <sheetName val="ม. 7"/>
      <sheetName val="หมายเหตุเงินสะสม"/>
      <sheetName val="แนบท้าย ม.8"/>
      <sheetName val="แนบท้าย 8 2"/>
      <sheetName val="ม.9"/>
      <sheetName val="งบแสดงผลการดำเนินงาน"/>
    </sheetNames>
    <sheetDataSet>
      <sheetData sheetId="0">
        <row r="1">
          <cell r="B1" t="str">
            <v>องค์การบริหารส่วนตำบลโคกสูง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view="pageBreakPreview" topLeftCell="A22" zoomScaleNormal="170" zoomScaleSheetLayoutView="100" workbookViewId="0">
      <selection activeCell="G23" sqref="G23"/>
    </sheetView>
  </sheetViews>
  <sheetFormatPr defaultColWidth="9" defaultRowHeight="21"/>
  <cols>
    <col min="1" max="1" width="5.25" style="1" customWidth="1"/>
    <col min="2" max="2" width="3.375" style="1" customWidth="1"/>
    <col min="3" max="3" width="3.625" style="1" customWidth="1"/>
    <col min="4" max="4" width="27.625" style="1" customWidth="1"/>
    <col min="5" max="5" width="7.625" style="5" customWidth="1"/>
    <col min="6" max="6" width="5.625" style="5" customWidth="1"/>
    <col min="7" max="7" width="13.625" style="18" customWidth="1"/>
    <col min="8" max="8" width="3.125" style="1" customWidth="1"/>
    <col min="9" max="9" width="16" style="18" customWidth="1"/>
    <col min="10" max="10" width="2.125" style="1" customWidth="1"/>
    <col min="11" max="16384" width="9" style="1"/>
  </cols>
  <sheetData>
    <row r="1" spans="1:10">
      <c r="B1" s="250" t="s">
        <v>250</v>
      </c>
      <c r="C1" s="250"/>
      <c r="D1" s="250"/>
      <c r="E1" s="250"/>
      <c r="F1" s="250"/>
      <c r="G1" s="250"/>
      <c r="H1" s="250"/>
      <c r="I1" s="250"/>
      <c r="J1" s="250"/>
    </row>
    <row r="2" spans="1:10">
      <c r="B2" s="250" t="s">
        <v>0</v>
      </c>
      <c r="C2" s="250"/>
      <c r="D2" s="250"/>
      <c r="E2" s="250"/>
      <c r="F2" s="250"/>
      <c r="G2" s="250"/>
      <c r="H2" s="250"/>
      <c r="I2" s="250"/>
      <c r="J2" s="250"/>
    </row>
    <row r="3" spans="1:10">
      <c r="B3" s="250" t="s">
        <v>205</v>
      </c>
      <c r="C3" s="250"/>
      <c r="D3" s="250"/>
      <c r="E3" s="250"/>
      <c r="F3" s="250"/>
      <c r="G3" s="250"/>
      <c r="H3" s="250"/>
      <c r="I3" s="250"/>
      <c r="J3" s="250"/>
    </row>
    <row r="4" spans="1:10">
      <c r="B4" s="2"/>
      <c r="C4" s="2"/>
      <c r="D4" s="2"/>
      <c r="E4" s="3" t="s">
        <v>8</v>
      </c>
      <c r="F4" s="28"/>
      <c r="G4" s="250" t="s">
        <v>202</v>
      </c>
      <c r="H4" s="250"/>
      <c r="I4" s="250" t="s">
        <v>126</v>
      </c>
      <c r="J4" s="250"/>
    </row>
    <row r="5" spans="1:10" ht="27" customHeight="1" thickBot="1">
      <c r="B5" s="31" t="s">
        <v>1</v>
      </c>
      <c r="C5" s="6"/>
      <c r="D5" s="6"/>
      <c r="E5" s="32">
        <v>2</v>
      </c>
      <c r="F5" s="32"/>
      <c r="G5" s="30">
        <f>+'ม.2 งบทรัพย์สิน'!D29</f>
        <v>17909066</v>
      </c>
      <c r="H5" s="34"/>
      <c r="I5" s="30">
        <v>17435196</v>
      </c>
    </row>
    <row r="6" spans="1:10" ht="21.75" thickTop="1">
      <c r="B6" s="31" t="s">
        <v>2</v>
      </c>
      <c r="C6" s="6"/>
      <c r="D6" s="6"/>
      <c r="E6" s="32"/>
      <c r="F6" s="32"/>
      <c r="H6" s="6"/>
    </row>
    <row r="7" spans="1:10">
      <c r="A7" s="6"/>
      <c r="B7" s="6"/>
      <c r="C7" s="31" t="s">
        <v>3</v>
      </c>
      <c r="D7" s="6"/>
      <c r="E7" s="32"/>
      <c r="F7" s="32"/>
      <c r="G7" s="33"/>
      <c r="H7" s="6"/>
      <c r="I7" s="33"/>
    </row>
    <row r="8" spans="1:10">
      <c r="A8" s="6"/>
      <c r="B8" s="6"/>
      <c r="C8" s="6"/>
      <c r="D8" s="6" t="s">
        <v>4</v>
      </c>
      <c r="E8" s="32">
        <v>3</v>
      </c>
      <c r="F8" s="32"/>
      <c r="G8" s="33">
        <v>18735827.739999998</v>
      </c>
      <c r="H8" s="6"/>
      <c r="I8" s="33">
        <v>20300199.579999998</v>
      </c>
    </row>
    <row r="9" spans="1:10">
      <c r="A9" s="6"/>
      <c r="B9" s="6"/>
      <c r="C9" s="6"/>
      <c r="D9" s="6" t="s">
        <v>133</v>
      </c>
      <c r="E9" s="32">
        <v>4</v>
      </c>
      <c r="F9" s="32"/>
      <c r="G9" s="81">
        <v>18232</v>
      </c>
      <c r="H9" s="6"/>
      <c r="I9" s="81">
        <v>185200</v>
      </c>
    </row>
    <row r="10" spans="1:10">
      <c r="A10" s="6"/>
      <c r="B10" s="6"/>
      <c r="C10" s="6"/>
      <c r="D10" s="6" t="s">
        <v>203</v>
      </c>
      <c r="E10" s="32">
        <v>5</v>
      </c>
      <c r="F10" s="32"/>
      <c r="G10" s="81">
        <v>9764000</v>
      </c>
      <c r="H10" s="6"/>
      <c r="I10" s="81">
        <v>0</v>
      </c>
    </row>
    <row r="11" spans="1:10">
      <c r="A11" s="6"/>
      <c r="B11" s="6"/>
      <c r="C11" s="6"/>
      <c r="D11" s="6" t="s">
        <v>204</v>
      </c>
      <c r="E11" s="32">
        <v>6</v>
      </c>
      <c r="F11" s="32"/>
      <c r="G11" s="81">
        <v>7981.93</v>
      </c>
      <c r="H11" s="6"/>
      <c r="I11" s="81">
        <v>0</v>
      </c>
    </row>
    <row r="12" spans="1:10">
      <c r="B12" s="6"/>
      <c r="C12" s="6"/>
      <c r="D12" s="6" t="s">
        <v>105</v>
      </c>
      <c r="E12" s="32">
        <v>7</v>
      </c>
      <c r="F12" s="32"/>
      <c r="G12" s="19">
        <v>320000</v>
      </c>
      <c r="H12" s="6"/>
      <c r="I12" s="19">
        <v>480000</v>
      </c>
    </row>
    <row r="13" spans="1:10">
      <c r="B13" s="6"/>
      <c r="C13" s="6"/>
      <c r="D13" s="31" t="s">
        <v>5</v>
      </c>
      <c r="E13" s="32"/>
      <c r="F13" s="32"/>
      <c r="G13" s="20">
        <f>+G12+G11+G10+G9+G8</f>
        <v>28846041.669999998</v>
      </c>
      <c r="H13" s="6"/>
      <c r="I13" s="20">
        <f>SUM(I8:I12)</f>
        <v>20965399.579999998</v>
      </c>
    </row>
    <row r="14" spans="1:10" ht="21.75" thickBot="1">
      <c r="B14" s="31" t="s">
        <v>6</v>
      </c>
      <c r="C14" s="6"/>
      <c r="D14" s="6"/>
      <c r="E14" s="32"/>
      <c r="F14" s="32"/>
      <c r="G14" s="21">
        <f>+G13</f>
        <v>28846041.669999998</v>
      </c>
      <c r="H14" s="6"/>
      <c r="I14" s="21">
        <f>I13</f>
        <v>20965399.579999998</v>
      </c>
    </row>
    <row r="15" spans="1:10" ht="21.75" thickTop="1">
      <c r="B15" s="6"/>
      <c r="C15" s="6"/>
      <c r="D15" s="6"/>
      <c r="E15" s="32"/>
      <c r="F15" s="32"/>
      <c r="H15" s="6"/>
    </row>
    <row r="16" spans="1:10" ht="27" customHeight="1" thickBot="1">
      <c r="B16" s="31" t="s">
        <v>9</v>
      </c>
      <c r="C16" s="6"/>
      <c r="D16" s="6"/>
      <c r="E16" s="32">
        <v>2</v>
      </c>
      <c r="F16" s="32"/>
      <c r="G16" s="27">
        <f>+G5</f>
        <v>17909066</v>
      </c>
      <c r="H16" s="6"/>
      <c r="I16" s="27">
        <v>17435196</v>
      </c>
    </row>
    <row r="17" spans="2:11" ht="21.75" thickTop="1">
      <c r="B17" s="31" t="s">
        <v>10</v>
      </c>
      <c r="C17" s="6"/>
      <c r="D17" s="6"/>
      <c r="E17" s="32"/>
      <c r="F17" s="32"/>
      <c r="H17" s="6"/>
    </row>
    <row r="18" spans="2:11">
      <c r="B18" s="6"/>
      <c r="C18" s="31" t="s">
        <v>11</v>
      </c>
      <c r="D18" s="6"/>
      <c r="E18" s="32"/>
      <c r="F18" s="32"/>
      <c r="H18" s="6"/>
    </row>
    <row r="19" spans="2:11">
      <c r="B19" s="6"/>
      <c r="C19" s="6"/>
      <c r="D19" s="6" t="s">
        <v>12</v>
      </c>
      <c r="E19" s="32">
        <v>8</v>
      </c>
      <c r="F19" s="32"/>
      <c r="G19" s="33">
        <v>12690702.6</v>
      </c>
      <c r="H19" s="6"/>
      <c r="I19" s="33">
        <v>924822.78</v>
      </c>
    </row>
    <row r="20" spans="2:11">
      <c r="B20" s="6"/>
      <c r="C20" s="6"/>
      <c r="D20" s="6" t="s">
        <v>13</v>
      </c>
      <c r="E20" s="32">
        <v>9</v>
      </c>
      <c r="F20" s="32"/>
      <c r="G20" s="33">
        <v>1252697.17</v>
      </c>
      <c r="H20" s="6"/>
      <c r="I20" s="33">
        <v>1242249.22</v>
      </c>
    </row>
    <row r="21" spans="2:11">
      <c r="B21" s="6"/>
      <c r="C21" s="6"/>
      <c r="D21" s="31" t="s">
        <v>14</v>
      </c>
      <c r="E21" s="32"/>
      <c r="F21" s="32"/>
      <c r="G21" s="20">
        <f>SUM(G19:G20)</f>
        <v>13943399.77</v>
      </c>
      <c r="H21" s="6"/>
      <c r="I21" s="20">
        <f>SUM(I19:I20)</f>
        <v>2167072</v>
      </c>
    </row>
    <row r="22" spans="2:11">
      <c r="B22" s="6"/>
      <c r="C22" s="31" t="s">
        <v>15</v>
      </c>
      <c r="D22" s="6"/>
      <c r="E22" s="32"/>
      <c r="F22" s="32"/>
      <c r="G22" s="20">
        <f>G21</f>
        <v>13943399.77</v>
      </c>
      <c r="H22" s="6"/>
      <c r="I22" s="20">
        <f>I21</f>
        <v>2167072</v>
      </c>
      <c r="J22" s="6"/>
      <c r="K22" s="6"/>
    </row>
    <row r="23" spans="2:11">
      <c r="B23" s="6"/>
      <c r="C23" s="6"/>
      <c r="D23" s="6"/>
      <c r="E23" s="32"/>
      <c r="F23" s="32"/>
      <c r="H23" s="6"/>
    </row>
    <row r="24" spans="2:11">
      <c r="B24" s="31" t="s">
        <v>16</v>
      </c>
      <c r="C24" s="6"/>
      <c r="D24" s="6"/>
      <c r="E24" s="32"/>
      <c r="F24" s="32"/>
      <c r="H24" s="6"/>
    </row>
    <row r="25" spans="2:11">
      <c r="B25" s="6"/>
      <c r="C25" s="6" t="s">
        <v>16</v>
      </c>
      <c r="D25" s="6"/>
      <c r="E25" s="32">
        <v>10</v>
      </c>
      <c r="F25" s="32"/>
      <c r="G25" s="33">
        <v>8129876.0499999998</v>
      </c>
      <c r="H25" s="6"/>
      <c r="I25" s="33">
        <v>10140382.560000001</v>
      </c>
    </row>
    <row r="26" spans="2:11">
      <c r="B26" s="6"/>
      <c r="C26" s="6" t="s">
        <v>17</v>
      </c>
      <c r="D26" s="6"/>
      <c r="E26" s="32">
        <v>11</v>
      </c>
      <c r="F26" s="32"/>
      <c r="G26" s="33">
        <v>6772765.8499999996</v>
      </c>
      <c r="H26" s="6"/>
      <c r="I26" s="33">
        <v>8657945.0199999996</v>
      </c>
    </row>
    <row r="27" spans="2:11">
      <c r="B27" s="6"/>
      <c r="C27" s="31" t="s">
        <v>18</v>
      </c>
      <c r="D27" s="6"/>
      <c r="E27" s="32"/>
      <c r="F27" s="32"/>
      <c r="G27" s="20">
        <f>SUM(G25:G26)</f>
        <v>14902641.899999999</v>
      </c>
      <c r="H27" s="6"/>
      <c r="I27" s="20">
        <f>SUM(I25:I26)</f>
        <v>18798327.579999998</v>
      </c>
    </row>
    <row r="28" spans="2:11" ht="21.75" thickBot="1">
      <c r="B28" s="31" t="s">
        <v>19</v>
      </c>
      <c r="C28" s="6"/>
      <c r="D28" s="6"/>
      <c r="E28" s="32"/>
      <c r="F28" s="32"/>
      <c r="G28" s="21">
        <f>+G22+G27</f>
        <v>28846041.669999998</v>
      </c>
      <c r="H28" s="6"/>
      <c r="I28" s="21">
        <f>I22+I27</f>
        <v>20965399.579999998</v>
      </c>
    </row>
    <row r="29" spans="2:11" ht="20.25" customHeight="1" thickTop="1">
      <c r="H29" s="6"/>
    </row>
    <row r="30" spans="2:11">
      <c r="B30" s="1" t="s">
        <v>7</v>
      </c>
    </row>
    <row r="31" spans="2:11" ht="12" customHeight="1"/>
  </sheetData>
  <mergeCells count="5">
    <mergeCell ref="G4:H4"/>
    <mergeCell ref="I4:J4"/>
    <mergeCell ref="B1:J1"/>
    <mergeCell ref="B2:J2"/>
    <mergeCell ref="B3:J3"/>
  </mergeCells>
  <pageMargins left="0.94488188976377963" right="0" top="0.78740157480314965" bottom="0.11811023622047245" header="0.31496062992125984" footer="0.31496062992125984"/>
  <pageSetup paperSize="9" scale="9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5"/>
  <sheetViews>
    <sheetView workbookViewId="0">
      <selection activeCell="D14" sqref="D14"/>
    </sheetView>
  </sheetViews>
  <sheetFormatPr defaultColWidth="9" defaultRowHeight="21"/>
  <cols>
    <col min="1" max="1" width="7.125" style="35" customWidth="1"/>
    <col min="2" max="4" width="9" style="35"/>
    <col min="5" max="5" width="11.625" style="35" customWidth="1"/>
    <col min="6" max="6" width="12.5" style="35" customWidth="1"/>
    <col min="7" max="7" width="12.25" style="35" customWidth="1"/>
    <col min="8" max="8" width="0.75" style="35" customWidth="1"/>
    <col min="9" max="9" width="13" style="37" customWidth="1"/>
    <col min="10" max="10" width="12.125" style="37" customWidth="1"/>
    <col min="11" max="11" width="13" style="35" customWidth="1"/>
    <col min="12" max="12" width="1.25" style="35" customWidth="1"/>
    <col min="13" max="13" width="13.75" style="35" customWidth="1"/>
    <col min="14" max="16384" width="9" style="35"/>
  </cols>
  <sheetData>
    <row r="1" spans="1:13">
      <c r="A1" s="279" t="str">
        <f>งบแสดงฐานะการเงิน!B1</f>
        <v>องค์การบริหารส่วนตำบลโคกสูง อำเภอหนองกี่ จังหวัดบุรีรัมย์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</row>
    <row r="2" spans="1:13">
      <c r="A2" s="279" t="s">
        <v>20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</row>
    <row r="3" spans="1:13">
      <c r="A3" s="279" t="s">
        <v>206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</row>
    <row r="4" spans="1:13" ht="15" customHeight="1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1:13">
      <c r="A5" s="142" t="s">
        <v>245</v>
      </c>
    </row>
    <row r="6" spans="1:13">
      <c r="A6" s="36"/>
      <c r="F6" s="38"/>
      <c r="G6" s="39">
        <v>2563</v>
      </c>
      <c r="H6" s="39"/>
      <c r="I6" s="40"/>
      <c r="J6" s="41"/>
      <c r="K6" s="39">
        <v>2562</v>
      </c>
      <c r="L6" s="39"/>
      <c r="M6" s="42"/>
    </row>
    <row r="7" spans="1:13">
      <c r="A7" s="43" t="s">
        <v>115</v>
      </c>
      <c r="B7" s="44"/>
      <c r="C7" s="44"/>
      <c r="D7" s="44"/>
      <c r="E7" s="92"/>
      <c r="F7" s="43"/>
      <c r="G7" s="44"/>
      <c r="H7" s="44"/>
      <c r="I7" s="45">
        <v>10140382.560000001</v>
      </c>
      <c r="J7" s="43"/>
      <c r="K7" s="44"/>
      <c r="L7" s="44"/>
      <c r="M7" s="45">
        <v>10353756.960000001</v>
      </c>
    </row>
    <row r="8" spans="1:13">
      <c r="A8" s="52"/>
      <c r="B8" s="51" t="s">
        <v>51</v>
      </c>
      <c r="C8" s="51"/>
      <c r="D8" s="51"/>
      <c r="E8" s="93"/>
      <c r="F8" s="46">
        <v>1974845.51</v>
      </c>
      <c r="G8" s="47"/>
      <c r="H8" s="47"/>
      <c r="I8" s="48"/>
      <c r="J8" s="46">
        <v>3921477.35</v>
      </c>
      <c r="K8" s="47"/>
      <c r="L8" s="47"/>
      <c r="M8" s="48"/>
    </row>
    <row r="9" spans="1:13" ht="23.25">
      <c r="A9" s="52"/>
      <c r="B9" s="94" t="s">
        <v>131</v>
      </c>
      <c r="C9" s="51"/>
      <c r="D9" s="51"/>
      <c r="E9" s="93"/>
      <c r="F9" s="49">
        <v>296226.83</v>
      </c>
      <c r="G9" s="50"/>
      <c r="H9" s="50"/>
      <c r="I9" s="48"/>
      <c r="J9" s="49">
        <v>588221.6</v>
      </c>
      <c r="K9" s="50"/>
      <c r="L9" s="50"/>
      <c r="M9" s="48"/>
    </row>
    <row r="10" spans="1:13">
      <c r="A10" s="52" t="s">
        <v>194</v>
      </c>
      <c r="B10" s="51"/>
      <c r="C10" s="51"/>
      <c r="D10" s="51"/>
      <c r="E10" s="93"/>
      <c r="F10" s="52"/>
      <c r="G10" s="53">
        <v>1678618.68</v>
      </c>
      <c r="H10" s="53"/>
      <c r="I10" s="48"/>
      <c r="J10" s="52"/>
      <c r="K10" s="53">
        <v>3333255.75</v>
      </c>
      <c r="L10" s="53"/>
      <c r="M10" s="48"/>
    </row>
    <row r="11" spans="1:13">
      <c r="A11" s="52"/>
      <c r="B11" s="51" t="s">
        <v>253</v>
      </c>
      <c r="C11" s="51"/>
      <c r="D11" s="51"/>
      <c r="E11" s="93"/>
      <c r="F11" s="52"/>
      <c r="G11" s="53">
        <v>20337</v>
      </c>
      <c r="H11" s="53"/>
      <c r="I11" s="48"/>
      <c r="J11" s="52"/>
      <c r="K11" s="53">
        <v>10155</v>
      </c>
      <c r="L11" s="53"/>
      <c r="M11" s="48"/>
    </row>
    <row r="12" spans="1:13">
      <c r="A12" s="52"/>
      <c r="B12" s="51" t="s">
        <v>254</v>
      </c>
      <c r="C12" s="51"/>
      <c r="D12" s="51"/>
      <c r="E12" s="93"/>
      <c r="F12" s="52"/>
      <c r="G12" s="53">
        <v>1952.81</v>
      </c>
      <c r="H12" s="53"/>
      <c r="I12" s="48"/>
      <c r="J12" s="52"/>
      <c r="K12" s="53">
        <f>4676.36+16+120.79</f>
        <v>4813.1499999999996</v>
      </c>
      <c r="L12" s="53"/>
      <c r="M12" s="48"/>
    </row>
    <row r="13" spans="1:13" ht="17.25" customHeight="1">
      <c r="A13" s="52"/>
      <c r="B13" s="51" t="s">
        <v>167</v>
      </c>
      <c r="C13" s="51"/>
      <c r="D13" s="51"/>
      <c r="E13" s="93"/>
      <c r="F13" s="52"/>
      <c r="G13" s="53">
        <v>0</v>
      </c>
      <c r="H13" s="53"/>
      <c r="I13" s="48"/>
      <c r="J13" s="52"/>
      <c r="K13" s="53">
        <v>6509.7</v>
      </c>
      <c r="L13" s="53"/>
      <c r="M13" s="48"/>
    </row>
    <row r="14" spans="1:13">
      <c r="A14" s="52" t="s">
        <v>81</v>
      </c>
      <c r="B14" s="51" t="s">
        <v>52</v>
      </c>
      <c r="C14" s="51"/>
      <c r="D14" s="51"/>
      <c r="E14" s="93"/>
      <c r="F14" s="52"/>
      <c r="G14" s="54">
        <v>-3711415</v>
      </c>
      <c r="H14" s="55"/>
      <c r="I14" s="54">
        <v>-2010506.51</v>
      </c>
      <c r="J14" s="52"/>
      <c r="K14" s="54">
        <v>-3568108</v>
      </c>
      <c r="L14" s="55"/>
      <c r="M14" s="224">
        <v>-213374.4</v>
      </c>
    </row>
    <row r="15" spans="1:13" ht="21.75" thickBot="1">
      <c r="A15" s="52" t="s">
        <v>132</v>
      </c>
      <c r="B15" s="51"/>
      <c r="C15" s="51"/>
      <c r="D15" s="51"/>
      <c r="E15" s="93"/>
      <c r="F15" s="52"/>
      <c r="G15" s="51"/>
      <c r="H15" s="51"/>
      <c r="I15" s="56">
        <f>I7+I14</f>
        <v>8129876.0500000007</v>
      </c>
      <c r="J15" s="52"/>
      <c r="K15" s="51"/>
      <c r="L15" s="51"/>
      <c r="M15" s="56">
        <f>M7+M14</f>
        <v>10140382.560000001</v>
      </c>
    </row>
    <row r="16" spans="1:13" ht="9" customHeight="1" thickTop="1">
      <c r="A16" s="57"/>
      <c r="B16" s="58"/>
      <c r="C16" s="58"/>
      <c r="D16" s="58"/>
      <c r="E16" s="95"/>
      <c r="F16" s="57"/>
      <c r="G16" s="58"/>
      <c r="H16" s="58"/>
      <c r="I16" s="59"/>
      <c r="J16" s="57"/>
      <c r="K16" s="58"/>
      <c r="L16" s="58"/>
      <c r="M16" s="60"/>
    </row>
    <row r="17" spans="1:13" ht="25.5" customHeight="1">
      <c r="F17" s="51"/>
      <c r="G17" s="214"/>
      <c r="H17" s="51"/>
      <c r="I17" s="61"/>
      <c r="J17" s="51"/>
      <c r="K17" s="51"/>
      <c r="L17" s="51"/>
      <c r="M17" s="61"/>
    </row>
    <row r="18" spans="1:13" ht="23.25">
      <c r="B18" s="35" t="s">
        <v>116</v>
      </c>
      <c r="F18" s="51"/>
      <c r="I18" s="62">
        <v>2563</v>
      </c>
      <c r="J18" s="62"/>
      <c r="K18" s="62">
        <v>2562</v>
      </c>
      <c r="L18" s="62"/>
      <c r="M18" s="61"/>
    </row>
    <row r="19" spans="1:13" ht="23.25">
      <c r="B19" s="35" t="s">
        <v>53</v>
      </c>
      <c r="F19" s="51"/>
      <c r="I19" s="63">
        <v>7981.93</v>
      </c>
      <c r="J19" s="62"/>
      <c r="K19" s="63">
        <v>0</v>
      </c>
      <c r="L19" s="62"/>
      <c r="M19" s="61"/>
    </row>
    <row r="20" spans="1:13" ht="23.25">
      <c r="B20" s="35" t="s">
        <v>117</v>
      </c>
      <c r="F20" s="51"/>
      <c r="I20" s="64">
        <f>I15-I19</f>
        <v>8121894.120000001</v>
      </c>
      <c r="J20" s="51"/>
      <c r="K20" s="64">
        <f>M15-K19</f>
        <v>10140382.560000001</v>
      </c>
      <c r="L20" s="64"/>
      <c r="M20" s="61"/>
    </row>
    <row r="21" spans="1:13" ht="23.25">
      <c r="F21" s="51"/>
      <c r="I21" s="65">
        <f>SUM(I19:I20)</f>
        <v>8129876.0500000007</v>
      </c>
      <c r="J21" s="51"/>
      <c r="K21" s="65">
        <f>SUM(K19:K20)</f>
        <v>10140382.560000001</v>
      </c>
      <c r="L21" s="65"/>
      <c r="M21" s="61"/>
    </row>
    <row r="22" spans="1:13">
      <c r="A22" s="66"/>
      <c r="B22" s="66"/>
      <c r="C22" s="66"/>
      <c r="D22" s="66"/>
      <c r="E22" s="66"/>
      <c r="F22" s="66"/>
      <c r="G22" s="280"/>
      <c r="H22" s="280"/>
      <c r="I22" s="280"/>
      <c r="J22" s="280"/>
    </row>
    <row r="23" spans="1:13" s="67" customFormat="1" ht="23.25">
      <c r="F23" s="68"/>
      <c r="G23" s="68"/>
      <c r="H23" s="68"/>
      <c r="I23" s="62">
        <v>2563</v>
      </c>
      <c r="J23" s="62"/>
      <c r="K23" s="62">
        <v>2562</v>
      </c>
      <c r="L23" s="68"/>
      <c r="M23" s="69"/>
    </row>
    <row r="24" spans="1:13">
      <c r="A24" s="66"/>
      <c r="B24" s="67" t="s">
        <v>82</v>
      </c>
      <c r="C24" s="66"/>
      <c r="D24" s="66"/>
      <c r="E24" s="66"/>
      <c r="F24" s="66"/>
      <c r="G24" s="70"/>
      <c r="H24" s="70"/>
      <c r="I24" s="71">
        <v>1494000</v>
      </c>
      <c r="J24" s="70"/>
      <c r="K24" s="72">
        <v>0</v>
      </c>
    </row>
    <row r="25" spans="1:13">
      <c r="B25" s="66" t="s">
        <v>83</v>
      </c>
    </row>
  </sheetData>
  <mergeCells count="4">
    <mergeCell ref="A1:M1"/>
    <mergeCell ref="A2:M2"/>
    <mergeCell ref="A3:M3"/>
    <mergeCell ref="G22:J22"/>
  </mergeCells>
  <printOptions horizontalCentered="1"/>
  <pageMargins left="0.39370078740157483" right="0" top="0.98425196850393704" bottom="0" header="0.51181102362204722" footer="0.51181102362204722"/>
  <pageSetup paperSize="9" scale="7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2"/>
  <sheetViews>
    <sheetView topLeftCell="A19" workbookViewId="0">
      <selection activeCell="H10" sqref="H10"/>
    </sheetView>
  </sheetViews>
  <sheetFormatPr defaultColWidth="9" defaultRowHeight="21"/>
  <cols>
    <col min="1" max="1" width="10.875" style="1" customWidth="1"/>
    <col min="2" max="2" width="11.625" style="1" customWidth="1"/>
    <col min="3" max="3" width="27.25" style="1" customWidth="1"/>
    <col min="4" max="4" width="11.375" style="1" customWidth="1"/>
    <col min="5" max="5" width="11.5" style="173" customWidth="1"/>
    <col min="6" max="7" width="10.875" style="1" customWidth="1"/>
    <col min="8" max="8" width="8.5" style="1" customWidth="1"/>
    <col min="9" max="16384" width="9" style="1"/>
  </cols>
  <sheetData>
    <row r="1" spans="1:9">
      <c r="A1" s="250" t="str">
        <f>งบแสดงฐานะการเงิน!B1</f>
        <v>องค์การบริหารส่วนตำบลโคกสูง อำเภอหนองกี่ จังหวัดบุรีรัมย์</v>
      </c>
      <c r="B1" s="250"/>
      <c r="C1" s="250"/>
      <c r="D1" s="250"/>
      <c r="E1" s="250"/>
      <c r="F1" s="250"/>
      <c r="G1" s="250"/>
      <c r="H1" s="250"/>
      <c r="I1" s="11"/>
    </row>
    <row r="2" spans="1:9">
      <c r="A2" s="250" t="s">
        <v>20</v>
      </c>
      <c r="B2" s="250"/>
      <c r="C2" s="250"/>
      <c r="D2" s="250"/>
      <c r="E2" s="250"/>
      <c r="F2" s="250"/>
      <c r="G2" s="250"/>
      <c r="H2" s="250"/>
      <c r="I2" s="11"/>
    </row>
    <row r="3" spans="1:9">
      <c r="A3" s="250" t="s">
        <v>206</v>
      </c>
      <c r="B3" s="250"/>
      <c r="C3" s="250"/>
      <c r="D3" s="250"/>
      <c r="E3" s="250"/>
      <c r="F3" s="250"/>
      <c r="G3" s="250"/>
      <c r="H3" s="250"/>
      <c r="I3" s="11"/>
    </row>
    <row r="4" spans="1:9" ht="30" customHeight="1">
      <c r="A4" s="2" t="s">
        <v>246</v>
      </c>
      <c r="B4" s="2"/>
    </row>
    <row r="5" spans="1:9">
      <c r="A5" s="2" t="s">
        <v>202</v>
      </c>
    </row>
    <row r="6" spans="1:9">
      <c r="A6" s="281" t="s">
        <v>46</v>
      </c>
      <c r="B6" s="281" t="s">
        <v>47</v>
      </c>
      <c r="C6" s="283" t="s">
        <v>48</v>
      </c>
      <c r="D6" s="281" t="s">
        <v>118</v>
      </c>
      <c r="E6" s="285" t="s">
        <v>54</v>
      </c>
      <c r="F6" s="281" t="s">
        <v>55</v>
      </c>
      <c r="G6" s="281" t="s">
        <v>56</v>
      </c>
      <c r="H6" s="281" t="s">
        <v>57</v>
      </c>
    </row>
    <row r="7" spans="1:9" ht="15.75" customHeight="1">
      <c r="A7" s="282"/>
      <c r="B7" s="282"/>
      <c r="C7" s="284"/>
      <c r="D7" s="282"/>
      <c r="E7" s="286"/>
      <c r="F7" s="282"/>
      <c r="G7" s="282"/>
      <c r="H7" s="282"/>
    </row>
    <row r="8" spans="1:9" s="97" customFormat="1" ht="46.5" customHeight="1">
      <c r="A8" s="148" t="s">
        <v>76</v>
      </c>
      <c r="B8" s="148" t="s">
        <v>119</v>
      </c>
      <c r="C8" s="145" t="s">
        <v>243</v>
      </c>
      <c r="D8" s="146">
        <v>198000</v>
      </c>
      <c r="E8" s="174">
        <v>198000</v>
      </c>
      <c r="F8" s="146">
        <v>198000</v>
      </c>
      <c r="G8" s="146">
        <f>+D8-F8</f>
        <v>0</v>
      </c>
      <c r="H8" s="146">
        <v>0</v>
      </c>
    </row>
    <row r="9" spans="1:9" s="97" customFormat="1" ht="45.75" customHeight="1">
      <c r="A9" s="148" t="s">
        <v>76</v>
      </c>
      <c r="B9" s="148" t="s">
        <v>119</v>
      </c>
      <c r="C9" s="149" t="s">
        <v>266</v>
      </c>
      <c r="D9" s="150">
        <v>360000</v>
      </c>
      <c r="E9" s="186">
        <v>360000</v>
      </c>
      <c r="F9" s="150">
        <v>360000</v>
      </c>
      <c r="G9" s="150">
        <f>E9-F9</f>
        <v>0</v>
      </c>
      <c r="H9" s="249">
        <v>0</v>
      </c>
    </row>
    <row r="10" spans="1:9" s="170" customFormat="1" ht="45" customHeight="1">
      <c r="A10" s="148" t="s">
        <v>76</v>
      </c>
      <c r="B10" s="148" t="s">
        <v>119</v>
      </c>
      <c r="C10" s="149" t="s">
        <v>267</v>
      </c>
      <c r="D10" s="168">
        <v>395000</v>
      </c>
      <c r="E10" s="172">
        <v>395000</v>
      </c>
      <c r="F10" s="168">
        <v>395000</v>
      </c>
      <c r="G10" s="168">
        <f>+E10-F10</f>
        <v>0</v>
      </c>
      <c r="H10" s="168">
        <v>0</v>
      </c>
    </row>
    <row r="11" spans="1:9" s="170" customFormat="1" ht="46.5" customHeight="1">
      <c r="A11" s="148" t="s">
        <v>76</v>
      </c>
      <c r="B11" s="148" t="s">
        <v>119</v>
      </c>
      <c r="C11" s="149" t="s">
        <v>268</v>
      </c>
      <c r="D11" s="168">
        <v>345000</v>
      </c>
      <c r="E11" s="172">
        <v>345000</v>
      </c>
      <c r="F11" s="168">
        <v>345000</v>
      </c>
      <c r="G11" s="168">
        <f t="shared" ref="G11:G21" si="0">+E11-F11</f>
        <v>0</v>
      </c>
      <c r="H11" s="168">
        <v>0</v>
      </c>
    </row>
    <row r="12" spans="1:9" s="170" customFormat="1" ht="46.5" customHeight="1">
      <c r="A12" s="148" t="s">
        <v>76</v>
      </c>
      <c r="B12" s="148" t="s">
        <v>119</v>
      </c>
      <c r="C12" s="149" t="s">
        <v>244</v>
      </c>
      <c r="D12" s="168">
        <v>420000</v>
      </c>
      <c r="E12" s="172">
        <v>420000</v>
      </c>
      <c r="F12" s="168">
        <v>420000</v>
      </c>
      <c r="G12" s="168">
        <f t="shared" si="0"/>
        <v>0</v>
      </c>
      <c r="H12" s="168">
        <v>0</v>
      </c>
    </row>
    <row r="13" spans="1:9" s="170" customFormat="1" ht="45" customHeight="1">
      <c r="A13" s="148" t="s">
        <v>76</v>
      </c>
      <c r="B13" s="148" t="s">
        <v>119</v>
      </c>
      <c r="C13" s="149" t="s">
        <v>269</v>
      </c>
      <c r="D13" s="168">
        <v>243415</v>
      </c>
      <c r="E13" s="172">
        <v>243415</v>
      </c>
      <c r="F13" s="168">
        <v>243415</v>
      </c>
      <c r="G13" s="168">
        <f t="shared" si="0"/>
        <v>0</v>
      </c>
      <c r="H13" s="168">
        <v>0</v>
      </c>
    </row>
    <row r="14" spans="1:9" s="170" customFormat="1" ht="48.75" customHeight="1">
      <c r="A14" s="148" t="s">
        <v>76</v>
      </c>
      <c r="B14" s="148" t="s">
        <v>119</v>
      </c>
      <c r="C14" s="149" t="s">
        <v>270</v>
      </c>
      <c r="D14" s="168">
        <v>298000</v>
      </c>
      <c r="E14" s="172">
        <v>298000</v>
      </c>
      <c r="F14" s="168">
        <v>298000</v>
      </c>
      <c r="G14" s="168">
        <f t="shared" si="0"/>
        <v>0</v>
      </c>
      <c r="H14" s="168">
        <v>0</v>
      </c>
    </row>
    <row r="15" spans="1:9" s="170" customFormat="1" ht="48.75" customHeight="1">
      <c r="A15" s="148" t="s">
        <v>76</v>
      </c>
      <c r="B15" s="148" t="s">
        <v>119</v>
      </c>
      <c r="C15" s="149" t="s">
        <v>271</v>
      </c>
      <c r="D15" s="168">
        <v>298000</v>
      </c>
      <c r="E15" s="172">
        <v>298000</v>
      </c>
      <c r="F15" s="168">
        <v>298000</v>
      </c>
      <c r="G15" s="168">
        <f t="shared" si="0"/>
        <v>0</v>
      </c>
      <c r="H15" s="168">
        <v>0</v>
      </c>
    </row>
    <row r="16" spans="1:9" s="170" customFormat="1" ht="46.5" customHeight="1">
      <c r="A16" s="148" t="s">
        <v>76</v>
      </c>
      <c r="B16" s="148" t="s">
        <v>119</v>
      </c>
      <c r="C16" s="149" t="s">
        <v>272</v>
      </c>
      <c r="D16" s="168">
        <v>174000</v>
      </c>
      <c r="E16" s="172">
        <v>174000</v>
      </c>
      <c r="F16" s="168">
        <v>174000</v>
      </c>
      <c r="G16" s="168">
        <f t="shared" si="0"/>
        <v>0</v>
      </c>
      <c r="H16" s="168">
        <v>0</v>
      </c>
    </row>
    <row r="17" spans="1:8" s="170" customFormat="1" ht="46.5" customHeight="1">
      <c r="A17" s="148" t="s">
        <v>76</v>
      </c>
      <c r="B17" s="148" t="s">
        <v>119</v>
      </c>
      <c r="C17" s="149" t="s">
        <v>273</v>
      </c>
      <c r="D17" s="168">
        <v>490000</v>
      </c>
      <c r="E17" s="172">
        <v>490000</v>
      </c>
      <c r="F17" s="168">
        <v>490000</v>
      </c>
      <c r="G17" s="168">
        <f t="shared" si="0"/>
        <v>0</v>
      </c>
      <c r="H17" s="168">
        <v>0</v>
      </c>
    </row>
    <row r="18" spans="1:8" s="170" customFormat="1" ht="48.75" customHeight="1">
      <c r="A18" s="148" t="s">
        <v>76</v>
      </c>
      <c r="B18" s="148" t="s">
        <v>119</v>
      </c>
      <c r="C18" s="149" t="s">
        <v>276</v>
      </c>
      <c r="D18" s="168">
        <v>490000</v>
      </c>
      <c r="E18" s="172">
        <v>490000</v>
      </c>
      <c r="F18" s="168">
        <v>490000</v>
      </c>
      <c r="G18" s="168">
        <f t="shared" si="0"/>
        <v>0</v>
      </c>
      <c r="H18" s="168">
        <v>0</v>
      </c>
    </row>
    <row r="19" spans="1:8" s="170" customFormat="1" ht="48.75" customHeight="1">
      <c r="A19" s="148" t="s">
        <v>76</v>
      </c>
      <c r="B19" s="148" t="s">
        <v>119</v>
      </c>
      <c r="C19" s="149" t="s">
        <v>274</v>
      </c>
      <c r="D19" s="168">
        <v>498000</v>
      </c>
      <c r="E19" s="172">
        <v>498000</v>
      </c>
      <c r="F19" s="168">
        <v>0</v>
      </c>
      <c r="G19" s="168">
        <f t="shared" si="0"/>
        <v>498000</v>
      </c>
      <c r="H19" s="168">
        <v>0</v>
      </c>
    </row>
    <row r="20" spans="1:8" s="170" customFormat="1" ht="48.75" customHeight="1">
      <c r="A20" s="148" t="s">
        <v>76</v>
      </c>
      <c r="B20" s="148" t="s">
        <v>119</v>
      </c>
      <c r="C20" s="149" t="s">
        <v>277</v>
      </c>
      <c r="D20" s="168">
        <v>498000</v>
      </c>
      <c r="E20" s="172">
        <v>498000</v>
      </c>
      <c r="F20" s="168">
        <v>0</v>
      </c>
      <c r="G20" s="168">
        <f t="shared" si="0"/>
        <v>498000</v>
      </c>
      <c r="H20" s="168">
        <v>0</v>
      </c>
    </row>
    <row r="21" spans="1:8" s="170" customFormat="1" ht="52.5" customHeight="1">
      <c r="A21" s="148" t="s">
        <v>76</v>
      </c>
      <c r="B21" s="148" t="s">
        <v>119</v>
      </c>
      <c r="C21" s="149" t="s">
        <v>275</v>
      </c>
      <c r="D21" s="168">
        <v>498000</v>
      </c>
      <c r="E21" s="172">
        <v>498000</v>
      </c>
      <c r="F21" s="168">
        <v>0</v>
      </c>
      <c r="G21" s="168">
        <f t="shared" si="0"/>
        <v>498000</v>
      </c>
      <c r="H21" s="168">
        <v>0</v>
      </c>
    </row>
    <row r="22" spans="1:8" ht="26.25" customHeight="1">
      <c r="A22" s="257" t="s">
        <v>41</v>
      </c>
      <c r="B22" s="258"/>
      <c r="C22" s="259"/>
      <c r="D22" s="98">
        <f>SUM(D8:D21)</f>
        <v>5205415</v>
      </c>
      <c r="E22" s="175">
        <f>SUM(E8:E21)</f>
        <v>5205415</v>
      </c>
      <c r="F22" s="98">
        <f>SUM(F8:F21)</f>
        <v>3711415</v>
      </c>
      <c r="G22" s="98">
        <f>SUM(G8:G21)</f>
        <v>1494000</v>
      </c>
      <c r="H22" s="13"/>
    </row>
  </sheetData>
  <mergeCells count="12">
    <mergeCell ref="H6:H7"/>
    <mergeCell ref="A22:C22"/>
    <mergeCell ref="A1:H1"/>
    <mergeCell ref="A2:H2"/>
    <mergeCell ref="A3:H3"/>
    <mergeCell ref="A6:A7"/>
    <mergeCell ref="B6:B7"/>
    <mergeCell ref="C6:C7"/>
    <mergeCell ref="D6:D7"/>
    <mergeCell ref="E6:E7"/>
    <mergeCell ref="F6:F7"/>
    <mergeCell ref="G6:G7"/>
  </mergeCells>
  <pageMargins left="0.70866141732283472" right="0.11811023622047245" top="0.86614173228346458" bottom="7.874015748031496E-2" header="0.11811023622047245" footer="0.11811023622047245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24"/>
  <sheetViews>
    <sheetView topLeftCell="A16" zoomScale="80" zoomScaleNormal="80" zoomScaleSheetLayoutView="130" workbookViewId="0">
      <selection activeCell="H10" sqref="H10"/>
    </sheetView>
  </sheetViews>
  <sheetFormatPr defaultColWidth="9" defaultRowHeight="21"/>
  <cols>
    <col min="1" max="1" width="13.125" style="1" customWidth="1"/>
    <col min="2" max="2" width="12.5" style="1" customWidth="1"/>
    <col min="3" max="3" width="33" style="1" customWidth="1"/>
    <col min="4" max="4" width="10.875" style="1" customWidth="1"/>
    <col min="5" max="5" width="10.625" style="173" customWidth="1"/>
    <col min="6" max="6" width="10.75" style="1" customWidth="1"/>
    <col min="7" max="7" width="9.5" style="1" customWidth="1"/>
    <col min="8" max="8" width="7.875" style="1" customWidth="1"/>
    <col min="9" max="16384" width="9" style="1"/>
  </cols>
  <sheetData>
    <row r="1" spans="1:9">
      <c r="A1" s="250" t="str">
        <f>งบแสดงฐานะการเงิน!B1</f>
        <v>องค์การบริหารส่วนตำบลโคกสูง อำเภอหนองกี่ จังหวัดบุรีรัมย์</v>
      </c>
      <c r="B1" s="250"/>
      <c r="C1" s="250"/>
      <c r="D1" s="250"/>
      <c r="E1" s="250"/>
      <c r="F1" s="250"/>
      <c r="G1" s="250"/>
      <c r="H1" s="250"/>
      <c r="I1" s="11"/>
    </row>
    <row r="2" spans="1:9">
      <c r="A2" s="250" t="s">
        <v>20</v>
      </c>
      <c r="B2" s="250"/>
      <c r="C2" s="250"/>
      <c r="D2" s="250"/>
      <c r="E2" s="250"/>
      <c r="F2" s="250"/>
      <c r="G2" s="250"/>
      <c r="H2" s="250"/>
      <c r="I2" s="11"/>
    </row>
    <row r="3" spans="1:9">
      <c r="A3" s="250" t="s">
        <v>206</v>
      </c>
      <c r="B3" s="250"/>
      <c r="C3" s="250"/>
      <c r="D3" s="250"/>
      <c r="E3" s="250"/>
      <c r="F3" s="250"/>
      <c r="G3" s="250"/>
      <c r="H3" s="250"/>
      <c r="I3" s="11"/>
    </row>
    <row r="4" spans="1:9" ht="30" customHeight="1">
      <c r="A4" s="2" t="s">
        <v>246</v>
      </c>
      <c r="B4" s="2"/>
    </row>
    <row r="5" spans="1:9">
      <c r="A5" s="2" t="s">
        <v>126</v>
      </c>
    </row>
    <row r="6" spans="1:9">
      <c r="A6" s="281" t="s">
        <v>46</v>
      </c>
      <c r="B6" s="281" t="s">
        <v>47</v>
      </c>
      <c r="C6" s="283" t="s">
        <v>48</v>
      </c>
      <c r="D6" s="281" t="s">
        <v>118</v>
      </c>
      <c r="E6" s="285" t="s">
        <v>54</v>
      </c>
      <c r="F6" s="281" t="s">
        <v>55</v>
      </c>
      <c r="G6" s="281" t="s">
        <v>56</v>
      </c>
      <c r="H6" s="281" t="s">
        <v>57</v>
      </c>
    </row>
    <row r="7" spans="1:9">
      <c r="A7" s="282"/>
      <c r="B7" s="282"/>
      <c r="C7" s="284"/>
      <c r="D7" s="282"/>
      <c r="E7" s="286"/>
      <c r="F7" s="282"/>
      <c r="G7" s="282"/>
      <c r="H7" s="282"/>
    </row>
    <row r="8" spans="1:9" s="97" customFormat="1" ht="82.15" customHeight="1">
      <c r="A8" s="143" t="s">
        <v>59</v>
      </c>
      <c r="B8" s="144" t="s">
        <v>128</v>
      </c>
      <c r="C8" s="145" t="s">
        <v>129</v>
      </c>
      <c r="D8" s="146">
        <v>95200</v>
      </c>
      <c r="E8" s="174">
        <v>95200</v>
      </c>
      <c r="F8" s="146">
        <v>95200</v>
      </c>
      <c r="G8" s="146">
        <f>+D8-F8</f>
        <v>0</v>
      </c>
      <c r="H8" s="146">
        <v>0</v>
      </c>
    </row>
    <row r="9" spans="1:9" s="97" customFormat="1" ht="87" customHeight="1">
      <c r="A9" s="185" t="s">
        <v>59</v>
      </c>
      <c r="B9" s="148" t="s">
        <v>128</v>
      </c>
      <c r="C9" s="149" t="s">
        <v>129</v>
      </c>
      <c r="D9" s="150">
        <v>160800</v>
      </c>
      <c r="E9" s="186">
        <v>160800</v>
      </c>
      <c r="F9" s="150">
        <v>160800</v>
      </c>
      <c r="G9" s="150">
        <f>E9-F9</f>
        <v>0</v>
      </c>
      <c r="H9" s="150">
        <v>0</v>
      </c>
    </row>
    <row r="10" spans="1:9" s="170" customFormat="1" ht="42">
      <c r="A10" s="148" t="s">
        <v>76</v>
      </c>
      <c r="B10" s="148" t="s">
        <v>119</v>
      </c>
      <c r="C10" s="187" t="s">
        <v>168</v>
      </c>
      <c r="D10" s="168">
        <v>52000</v>
      </c>
      <c r="E10" s="172">
        <v>52000</v>
      </c>
      <c r="F10" s="168">
        <v>52000</v>
      </c>
      <c r="G10" s="168">
        <f>+E10-F10</f>
        <v>0</v>
      </c>
      <c r="H10" s="168">
        <v>0</v>
      </c>
    </row>
    <row r="11" spans="1:9" s="170" customFormat="1" ht="42">
      <c r="A11" s="148" t="s">
        <v>76</v>
      </c>
      <c r="B11" s="148" t="s">
        <v>119</v>
      </c>
      <c r="C11" s="167" t="s">
        <v>169</v>
      </c>
      <c r="D11" s="168">
        <v>62000</v>
      </c>
      <c r="E11" s="172">
        <v>62000</v>
      </c>
      <c r="F11" s="168">
        <v>62000</v>
      </c>
      <c r="G11" s="168">
        <f t="shared" ref="G11:G23" si="0">+E11-F11</f>
        <v>0</v>
      </c>
      <c r="H11" s="168">
        <v>0</v>
      </c>
    </row>
    <row r="12" spans="1:9" s="170" customFormat="1" ht="42">
      <c r="A12" s="148" t="s">
        <v>76</v>
      </c>
      <c r="B12" s="148" t="s">
        <v>119</v>
      </c>
      <c r="C12" s="167" t="s">
        <v>196</v>
      </c>
      <c r="D12" s="168">
        <v>34000</v>
      </c>
      <c r="E12" s="172">
        <v>34000</v>
      </c>
      <c r="F12" s="168">
        <v>34000</v>
      </c>
      <c r="G12" s="168">
        <f t="shared" si="0"/>
        <v>0</v>
      </c>
      <c r="H12" s="168">
        <v>0</v>
      </c>
    </row>
    <row r="13" spans="1:9" s="170" customFormat="1" ht="42">
      <c r="A13" s="148" t="s">
        <v>76</v>
      </c>
      <c r="B13" s="148" t="s">
        <v>119</v>
      </c>
      <c r="C13" s="167" t="s">
        <v>170</v>
      </c>
      <c r="D13" s="168">
        <v>27000</v>
      </c>
      <c r="E13" s="172">
        <v>27000</v>
      </c>
      <c r="F13" s="168">
        <v>27000</v>
      </c>
      <c r="G13" s="168">
        <f t="shared" si="0"/>
        <v>0</v>
      </c>
      <c r="H13" s="168">
        <v>0</v>
      </c>
    </row>
    <row r="14" spans="1:9" s="170" customFormat="1" ht="42">
      <c r="A14" s="148" t="s">
        <v>76</v>
      </c>
      <c r="B14" s="148" t="s">
        <v>119</v>
      </c>
      <c r="C14" s="167" t="s">
        <v>171</v>
      </c>
      <c r="D14" s="168">
        <v>30000</v>
      </c>
      <c r="E14" s="172">
        <v>30000</v>
      </c>
      <c r="F14" s="168">
        <v>30000</v>
      </c>
      <c r="G14" s="168">
        <f t="shared" si="0"/>
        <v>0</v>
      </c>
      <c r="H14" s="168">
        <v>0</v>
      </c>
    </row>
    <row r="15" spans="1:9" s="170" customFormat="1" ht="42">
      <c r="A15" s="148" t="s">
        <v>76</v>
      </c>
      <c r="B15" s="148" t="s">
        <v>119</v>
      </c>
      <c r="C15" s="167" t="s">
        <v>172</v>
      </c>
      <c r="D15" s="168">
        <v>500000</v>
      </c>
      <c r="E15" s="172">
        <v>499500</v>
      </c>
      <c r="F15" s="168">
        <v>499500</v>
      </c>
      <c r="G15" s="168">
        <f t="shared" si="0"/>
        <v>0</v>
      </c>
      <c r="H15" s="168">
        <v>0</v>
      </c>
    </row>
    <row r="16" spans="1:9" s="170" customFormat="1" ht="42">
      <c r="A16" s="148" t="s">
        <v>76</v>
      </c>
      <c r="B16" s="148" t="s">
        <v>119</v>
      </c>
      <c r="C16" s="167" t="s">
        <v>173</v>
      </c>
      <c r="D16" s="168">
        <v>289000</v>
      </c>
      <c r="E16" s="172">
        <v>289000</v>
      </c>
      <c r="F16" s="168">
        <v>289000</v>
      </c>
      <c r="G16" s="168">
        <f t="shared" si="0"/>
        <v>0</v>
      </c>
      <c r="H16" s="168">
        <v>0</v>
      </c>
    </row>
    <row r="17" spans="1:8" s="170" customFormat="1" ht="42">
      <c r="A17" s="148" t="s">
        <v>76</v>
      </c>
      <c r="B17" s="148" t="s">
        <v>119</v>
      </c>
      <c r="C17" s="167" t="s">
        <v>174</v>
      </c>
      <c r="D17" s="168">
        <v>468000</v>
      </c>
      <c r="E17" s="172">
        <v>468000</v>
      </c>
      <c r="F17" s="168">
        <v>467608</v>
      </c>
      <c r="G17" s="168"/>
      <c r="H17" s="168">
        <v>0</v>
      </c>
    </row>
    <row r="18" spans="1:8" s="170" customFormat="1" ht="42">
      <c r="A18" s="148" t="s">
        <v>76</v>
      </c>
      <c r="B18" s="148" t="s">
        <v>119</v>
      </c>
      <c r="C18" s="167" t="s">
        <v>175</v>
      </c>
      <c r="D18" s="168">
        <v>485000</v>
      </c>
      <c r="E18" s="172">
        <v>485000</v>
      </c>
      <c r="F18" s="168">
        <v>485000</v>
      </c>
      <c r="G18" s="168">
        <f t="shared" si="0"/>
        <v>0</v>
      </c>
      <c r="H18" s="168">
        <v>0</v>
      </c>
    </row>
    <row r="19" spans="1:8" s="170" customFormat="1" ht="42">
      <c r="A19" s="148" t="s">
        <v>76</v>
      </c>
      <c r="B19" s="148" t="s">
        <v>119</v>
      </c>
      <c r="C19" s="169" t="s">
        <v>176</v>
      </c>
      <c r="D19" s="168">
        <v>218000</v>
      </c>
      <c r="E19" s="172">
        <v>218000</v>
      </c>
      <c r="F19" s="168">
        <v>218000</v>
      </c>
      <c r="G19" s="168">
        <f t="shared" si="0"/>
        <v>0</v>
      </c>
      <c r="H19" s="168">
        <v>0</v>
      </c>
    </row>
    <row r="20" spans="1:8" s="170" customFormat="1" ht="42">
      <c r="A20" s="148" t="s">
        <v>76</v>
      </c>
      <c r="B20" s="148" t="s">
        <v>119</v>
      </c>
      <c r="C20" s="169" t="s">
        <v>177</v>
      </c>
      <c r="D20" s="168">
        <v>339000</v>
      </c>
      <c r="E20" s="172">
        <v>339000</v>
      </c>
      <c r="F20" s="168">
        <v>339000</v>
      </c>
      <c r="G20" s="168">
        <f t="shared" si="0"/>
        <v>0</v>
      </c>
      <c r="H20" s="168">
        <v>0</v>
      </c>
    </row>
    <row r="21" spans="1:8" s="170" customFormat="1" ht="42">
      <c r="A21" s="148" t="s">
        <v>76</v>
      </c>
      <c r="B21" s="148" t="s">
        <v>119</v>
      </c>
      <c r="C21" s="169" t="s">
        <v>178</v>
      </c>
      <c r="D21" s="168">
        <v>46000</v>
      </c>
      <c r="E21" s="172">
        <v>46000</v>
      </c>
      <c r="F21" s="168">
        <v>46000</v>
      </c>
      <c r="G21" s="168">
        <f t="shared" si="0"/>
        <v>0</v>
      </c>
      <c r="H21" s="168">
        <v>0</v>
      </c>
    </row>
    <row r="22" spans="1:8" s="170" customFormat="1" ht="42">
      <c r="A22" s="148" t="s">
        <v>76</v>
      </c>
      <c r="B22" s="148" t="s">
        <v>119</v>
      </c>
      <c r="C22" s="248" t="s">
        <v>278</v>
      </c>
      <c r="D22" s="168">
        <v>500000</v>
      </c>
      <c r="E22" s="172">
        <v>498000</v>
      </c>
      <c r="F22" s="168">
        <v>498000</v>
      </c>
      <c r="G22" s="168">
        <f t="shared" si="0"/>
        <v>0</v>
      </c>
      <c r="H22" s="168">
        <v>0</v>
      </c>
    </row>
    <row r="23" spans="1:8" s="170" customFormat="1" ht="41.25" customHeight="1">
      <c r="A23" s="147" t="s">
        <v>76</v>
      </c>
      <c r="B23" s="147" t="s">
        <v>119</v>
      </c>
      <c r="C23" s="247" t="s">
        <v>179</v>
      </c>
      <c r="D23" s="171">
        <v>266000</v>
      </c>
      <c r="E23" s="176">
        <v>265000</v>
      </c>
      <c r="F23" s="171">
        <v>265000</v>
      </c>
      <c r="G23" s="171">
        <f t="shared" si="0"/>
        <v>0</v>
      </c>
      <c r="H23" s="171">
        <v>0</v>
      </c>
    </row>
    <row r="24" spans="1:8" ht="27.75" customHeight="1">
      <c r="A24" s="257" t="s">
        <v>41</v>
      </c>
      <c r="B24" s="258"/>
      <c r="C24" s="259"/>
      <c r="D24" s="98">
        <f>SUM(D8:D23)</f>
        <v>3572000</v>
      </c>
      <c r="E24" s="175">
        <f t="shared" ref="E24:F24" si="1">SUM(E8:E23)</f>
        <v>3568500</v>
      </c>
      <c r="F24" s="98">
        <f t="shared" si="1"/>
        <v>3568108</v>
      </c>
      <c r="G24" s="98">
        <f>SUM(G8:G23)</f>
        <v>0</v>
      </c>
      <c r="H24" s="13"/>
    </row>
  </sheetData>
  <mergeCells count="12">
    <mergeCell ref="A24:C24"/>
    <mergeCell ref="A1:H1"/>
    <mergeCell ref="A2:H2"/>
    <mergeCell ref="A3:H3"/>
    <mergeCell ref="E6:E7"/>
    <mergeCell ref="F6:F7"/>
    <mergeCell ref="G6:G7"/>
    <mergeCell ref="H6:H7"/>
    <mergeCell ref="A6:A7"/>
    <mergeCell ref="B6:B7"/>
    <mergeCell ref="C6:C7"/>
    <mergeCell ref="D6:D7"/>
  </mergeCells>
  <pageMargins left="0.78740157480314965" right="0.11811023622047245" top="0.55118110236220474" bottom="0.15748031496062992" header="0.31496062992125984" footer="0.31496062992125984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G11" sqref="G11"/>
    </sheetView>
  </sheetViews>
  <sheetFormatPr defaultRowHeight="21"/>
  <cols>
    <col min="1" max="1" width="6.25" style="1" customWidth="1"/>
    <col min="2" max="2" width="30.875" style="1" customWidth="1"/>
    <col min="3" max="3" width="10.25" style="1" customWidth="1"/>
    <col min="4" max="4" width="14.125" style="1" customWidth="1"/>
    <col min="5" max="5" width="2.875" style="1" customWidth="1"/>
    <col min="6" max="6" width="14.5" style="1" customWidth="1"/>
    <col min="7" max="10" width="5" style="1" customWidth="1"/>
    <col min="11" max="11" width="17" style="18" bestFit="1" customWidth="1"/>
    <col min="12" max="12" width="4" style="1" customWidth="1"/>
    <col min="13" max="13" width="17" style="1" bestFit="1" customWidth="1"/>
    <col min="14" max="16384" width="9" style="1"/>
  </cols>
  <sheetData>
    <row r="1" spans="1:11" s="226" customFormat="1">
      <c r="A1" s="287" t="str">
        <f>+หมายเหตุเงินสะสม!A1</f>
        <v>องค์การบริหารส่วนตำบลโคกสูง อำเภอหนองกี่ จังหวัดบุรีรัมย์</v>
      </c>
      <c r="B1" s="287"/>
      <c r="C1" s="287"/>
      <c r="D1" s="287"/>
      <c r="E1" s="287"/>
      <c r="F1" s="287"/>
      <c r="G1" s="287"/>
      <c r="H1" s="232"/>
    </row>
    <row r="2" spans="1:11" s="2" customFormat="1">
      <c r="A2" s="250" t="s">
        <v>20</v>
      </c>
      <c r="B2" s="250"/>
      <c r="C2" s="250"/>
      <c r="D2" s="250"/>
      <c r="E2" s="250"/>
      <c r="F2" s="250"/>
      <c r="G2" s="250"/>
      <c r="H2" s="11"/>
    </row>
    <row r="3" spans="1:11" s="2" customFormat="1">
      <c r="A3" s="250" t="s">
        <v>259</v>
      </c>
      <c r="B3" s="250"/>
      <c r="C3" s="250"/>
      <c r="D3" s="250"/>
      <c r="E3" s="250"/>
      <c r="F3" s="250"/>
      <c r="G3" s="250"/>
      <c r="H3" s="11"/>
    </row>
    <row r="4" spans="1:11" s="2" customFormat="1">
      <c r="B4" s="231"/>
      <c r="C4" s="231"/>
      <c r="D4" s="231"/>
      <c r="E4" s="231"/>
      <c r="F4" s="231"/>
      <c r="G4" s="11"/>
      <c r="H4" s="11"/>
    </row>
    <row r="5" spans="1:11" s="234" customFormat="1">
      <c r="A5" s="233" t="s">
        <v>260</v>
      </c>
      <c r="C5" s="235"/>
      <c r="D5" s="235">
        <v>2563</v>
      </c>
      <c r="E5" s="235"/>
      <c r="F5" s="235">
        <v>2562</v>
      </c>
    </row>
    <row r="6" spans="1:11" s="6" customFormat="1">
      <c r="B6" s="236" t="s">
        <v>261</v>
      </c>
      <c r="C6" s="237"/>
      <c r="D6" s="237">
        <v>8657945.0199999996</v>
      </c>
      <c r="E6" s="238"/>
      <c r="F6" s="238">
        <v>9520723.4199999999</v>
      </c>
    </row>
    <row r="7" spans="1:11" s="6" customFormat="1">
      <c r="B7" s="236" t="s">
        <v>262</v>
      </c>
      <c r="C7" s="237"/>
      <c r="D7" s="237">
        <v>-2181406</v>
      </c>
      <c r="E7" s="238"/>
      <c r="F7" s="238">
        <v>-1451000</v>
      </c>
    </row>
    <row r="8" spans="1:11" s="6" customFormat="1">
      <c r="B8" s="236" t="s">
        <v>263</v>
      </c>
      <c r="C8" s="237"/>
      <c r="D8" s="237">
        <v>296226.83</v>
      </c>
      <c r="E8" s="238"/>
      <c r="F8" s="238">
        <v>588221.6</v>
      </c>
    </row>
    <row r="9" spans="1:11" s="6" customFormat="1" ht="21.75" thickBot="1">
      <c r="B9" s="239" t="s">
        <v>41</v>
      </c>
      <c r="C9" s="219"/>
      <c r="D9" s="240">
        <f>+D6-D7+D8</f>
        <v>11135577.85</v>
      </c>
      <c r="E9" s="219"/>
      <c r="F9" s="240">
        <f>SUM(F6-F7+F8)</f>
        <v>11559945.02</v>
      </c>
    </row>
    <row r="10" spans="1:11" s="6" customFormat="1" ht="21.75" thickTop="1">
      <c r="B10" s="239"/>
      <c r="C10" s="239"/>
      <c r="D10" s="239"/>
      <c r="E10" s="239"/>
      <c r="F10" s="219"/>
      <c r="G10" s="219"/>
    </row>
    <row r="11" spans="1:11">
      <c r="B11" s="239"/>
      <c r="C11" s="239"/>
      <c r="D11" s="239"/>
      <c r="E11" s="239"/>
      <c r="F11" s="219"/>
      <c r="G11" s="219"/>
      <c r="K11" s="1"/>
    </row>
    <row r="12" spans="1:11">
      <c r="B12" s="239"/>
      <c r="C12" s="239"/>
      <c r="D12" s="239"/>
      <c r="E12" s="239"/>
      <c r="F12" s="219"/>
      <c r="G12" s="219"/>
      <c r="K12" s="1"/>
    </row>
    <row r="13" spans="1:11">
      <c r="B13" s="239"/>
      <c r="C13" s="239"/>
      <c r="D13" s="239"/>
      <c r="E13" s="239"/>
      <c r="F13" s="219"/>
      <c r="G13" s="219"/>
      <c r="K13" s="1"/>
    </row>
    <row r="14" spans="1:11">
      <c r="B14" s="239"/>
      <c r="C14" s="239"/>
      <c r="D14" s="239"/>
      <c r="E14" s="239"/>
      <c r="F14" s="219"/>
      <c r="G14" s="219"/>
      <c r="K14" s="1"/>
    </row>
    <row r="15" spans="1:11">
      <c r="B15" s="239"/>
      <c r="C15" s="239"/>
      <c r="D15" s="239"/>
      <c r="E15" s="239"/>
      <c r="F15" s="219"/>
      <c r="G15" s="219"/>
      <c r="K15" s="1"/>
    </row>
    <row r="16" spans="1:11">
      <c r="B16" s="239"/>
      <c r="C16" s="239"/>
      <c r="D16" s="239"/>
      <c r="E16" s="239"/>
      <c r="F16" s="219"/>
      <c r="G16" s="219"/>
      <c r="K16" s="1"/>
    </row>
    <row r="17" spans="2:11">
      <c r="B17" s="239"/>
      <c r="C17" s="239"/>
      <c r="D17" s="239"/>
      <c r="E17" s="239"/>
      <c r="F17" s="219"/>
      <c r="G17" s="219"/>
      <c r="K17" s="1"/>
    </row>
    <row r="18" spans="2:11">
      <c r="B18" s="239"/>
      <c r="C18" s="239"/>
      <c r="D18" s="239"/>
      <c r="E18" s="239"/>
      <c r="F18" s="219"/>
      <c r="G18" s="219"/>
      <c r="K18" s="1"/>
    </row>
    <row r="19" spans="2:11">
      <c r="B19" s="239"/>
      <c r="C19" s="239"/>
      <c r="D19" s="239"/>
      <c r="E19" s="239"/>
      <c r="F19" s="219"/>
      <c r="G19" s="219"/>
      <c r="K19" s="1"/>
    </row>
    <row r="20" spans="2:11">
      <c r="B20" s="239"/>
      <c r="C20" s="239"/>
      <c r="D20" s="239"/>
      <c r="E20" s="239"/>
      <c r="F20" s="219"/>
      <c r="G20" s="219"/>
      <c r="K20" s="1"/>
    </row>
    <row r="21" spans="2:11">
      <c r="B21" s="239"/>
      <c r="C21" s="239"/>
      <c r="D21" s="239"/>
      <c r="E21" s="239"/>
      <c r="F21" s="219"/>
      <c r="G21" s="219"/>
      <c r="K21" s="1"/>
    </row>
    <row r="22" spans="2:11">
      <c r="B22" s="239"/>
      <c r="C22" s="239"/>
      <c r="D22" s="239"/>
      <c r="E22" s="239"/>
      <c r="F22" s="219"/>
      <c r="G22" s="219"/>
      <c r="K22" s="1"/>
    </row>
    <row r="23" spans="2:11">
      <c r="B23" s="239"/>
      <c r="C23" s="239"/>
      <c r="D23" s="239"/>
      <c r="E23" s="239"/>
      <c r="F23" s="219"/>
      <c r="G23" s="219"/>
      <c r="K23" s="1"/>
    </row>
    <row r="24" spans="2:11">
      <c r="B24" s="239"/>
      <c r="C24" s="239"/>
      <c r="D24" s="239"/>
      <c r="E24" s="239"/>
      <c r="F24" s="219"/>
      <c r="G24" s="219"/>
      <c r="K24" s="1"/>
    </row>
    <row r="25" spans="2:11">
      <c r="B25" s="239"/>
      <c r="C25" s="239"/>
      <c r="D25" s="239"/>
      <c r="E25" s="239"/>
      <c r="F25" s="219"/>
      <c r="G25" s="219"/>
      <c r="K25" s="1"/>
    </row>
    <row r="26" spans="2:11">
      <c r="B26" s="239"/>
      <c r="C26" s="239"/>
      <c r="D26" s="239"/>
      <c r="E26" s="239"/>
      <c r="F26" s="219"/>
      <c r="G26" s="219"/>
      <c r="K26" s="1"/>
    </row>
    <row r="27" spans="2:11">
      <c r="B27" s="239"/>
      <c r="C27" s="239"/>
      <c r="D27" s="239"/>
      <c r="E27" s="239"/>
      <c r="F27" s="219"/>
      <c r="G27" s="219"/>
      <c r="K27" s="1"/>
    </row>
    <row r="28" spans="2:11">
      <c r="B28" s="239"/>
      <c r="C28" s="239"/>
      <c r="D28" s="239"/>
      <c r="E28" s="239"/>
      <c r="F28" s="219"/>
      <c r="G28" s="219"/>
      <c r="K28" s="1"/>
    </row>
    <row r="29" spans="2:11">
      <c r="B29" s="239"/>
      <c r="C29" s="239"/>
      <c r="D29" s="239"/>
      <c r="E29" s="239"/>
      <c r="F29" s="219"/>
      <c r="G29" s="219"/>
      <c r="K29" s="1"/>
    </row>
    <row r="30" spans="2:11" s="242" customFormat="1">
      <c r="B30" s="241"/>
      <c r="C30" s="241"/>
      <c r="D30" s="241"/>
      <c r="E30" s="241"/>
      <c r="F30" s="241"/>
    </row>
    <row r="31" spans="2:11" s="242" customFormat="1">
      <c r="B31" s="243"/>
      <c r="C31" s="243"/>
      <c r="D31" s="243"/>
      <c r="E31" s="243"/>
      <c r="F31" s="243"/>
    </row>
    <row r="32" spans="2:11" s="246" customFormat="1" ht="18.75">
      <c r="B32" s="244"/>
      <c r="C32" s="244"/>
      <c r="D32" s="245"/>
      <c r="E32" s="245"/>
      <c r="F32" s="245"/>
    </row>
  </sheetData>
  <mergeCells count="3">
    <mergeCell ref="A1:G1"/>
    <mergeCell ref="A2:G2"/>
    <mergeCell ref="A3:G3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40"/>
  <sheetViews>
    <sheetView topLeftCell="A22" zoomScale="93" zoomScaleNormal="93" zoomScaleSheetLayoutView="130" workbookViewId="0">
      <selection activeCell="E33" sqref="E33"/>
    </sheetView>
  </sheetViews>
  <sheetFormatPr defaultColWidth="9" defaultRowHeight="21"/>
  <cols>
    <col min="1" max="1" width="10.375" style="1" customWidth="1"/>
    <col min="2" max="2" width="12.75" style="1" customWidth="1"/>
    <col min="3" max="3" width="26.5" style="1" customWidth="1"/>
    <col min="4" max="4" width="11.875" style="1" customWidth="1"/>
    <col min="5" max="5" width="11.75" style="1" customWidth="1"/>
    <col min="6" max="6" width="11.125" style="226" customWidth="1"/>
    <col min="7" max="7" width="12.875" style="1" customWidth="1"/>
    <col min="8" max="8" width="8.375" style="1" customWidth="1"/>
    <col min="9" max="16384" width="9" style="1"/>
  </cols>
  <sheetData>
    <row r="1" spans="1:9">
      <c r="A1" s="250" t="str">
        <f>งบแสดงฐานะการเงิน!B1</f>
        <v>องค์การบริหารส่วนตำบลโคกสูง อำเภอหนองกี่ จังหวัดบุรีรัมย์</v>
      </c>
      <c r="B1" s="250"/>
      <c r="C1" s="250"/>
      <c r="D1" s="250"/>
      <c r="E1" s="250"/>
      <c r="F1" s="250"/>
      <c r="G1" s="250"/>
      <c r="H1" s="250"/>
      <c r="I1" s="11"/>
    </row>
    <row r="2" spans="1:9">
      <c r="A2" s="250" t="s">
        <v>20</v>
      </c>
      <c r="B2" s="250"/>
      <c r="C2" s="250"/>
      <c r="D2" s="250"/>
      <c r="E2" s="250"/>
      <c r="F2" s="250"/>
      <c r="G2" s="250"/>
      <c r="H2" s="250"/>
      <c r="I2" s="11"/>
    </row>
    <row r="3" spans="1:9">
      <c r="A3" s="250" t="s">
        <v>206</v>
      </c>
      <c r="B3" s="250"/>
      <c r="C3" s="250"/>
      <c r="D3" s="250"/>
      <c r="E3" s="250"/>
      <c r="F3" s="250"/>
      <c r="G3" s="250"/>
      <c r="H3" s="250"/>
      <c r="I3" s="11"/>
    </row>
    <row r="4" spans="1:9" ht="30" customHeight="1">
      <c r="A4" s="2" t="s">
        <v>247</v>
      </c>
      <c r="B4" s="2"/>
    </row>
    <row r="5" spans="1:9">
      <c r="A5" s="2" t="s">
        <v>202</v>
      </c>
    </row>
    <row r="6" spans="1:9">
      <c r="A6" s="281" t="s">
        <v>46</v>
      </c>
      <c r="B6" s="281" t="s">
        <v>47</v>
      </c>
      <c r="C6" s="283" t="s">
        <v>48</v>
      </c>
      <c r="D6" s="281" t="s">
        <v>118</v>
      </c>
      <c r="E6" s="281" t="s">
        <v>54</v>
      </c>
      <c r="F6" s="292" t="s">
        <v>55</v>
      </c>
      <c r="G6" s="281" t="s">
        <v>56</v>
      </c>
      <c r="H6" s="281" t="s">
        <v>57</v>
      </c>
    </row>
    <row r="7" spans="1:9">
      <c r="A7" s="282"/>
      <c r="B7" s="282"/>
      <c r="C7" s="284"/>
      <c r="D7" s="282"/>
      <c r="E7" s="282"/>
      <c r="F7" s="293"/>
      <c r="G7" s="282"/>
      <c r="H7" s="282"/>
    </row>
    <row r="8" spans="1:9" ht="52.5" customHeight="1">
      <c r="A8" s="144" t="s">
        <v>76</v>
      </c>
      <c r="B8" s="144" t="s">
        <v>77</v>
      </c>
      <c r="C8" s="145" t="s">
        <v>180</v>
      </c>
      <c r="D8" s="146">
        <v>497000</v>
      </c>
      <c r="E8" s="146">
        <v>495000</v>
      </c>
      <c r="F8" s="227">
        <v>495000</v>
      </c>
      <c r="G8" s="146">
        <f>E8-F8</f>
        <v>0</v>
      </c>
      <c r="H8" s="146">
        <v>0</v>
      </c>
    </row>
    <row r="9" spans="1:9" ht="44.25" customHeight="1">
      <c r="A9" s="148" t="s">
        <v>76</v>
      </c>
      <c r="B9" s="148" t="s">
        <v>77</v>
      </c>
      <c r="C9" s="149" t="s">
        <v>181</v>
      </c>
      <c r="D9" s="150">
        <v>497000</v>
      </c>
      <c r="E9" s="150">
        <v>495000</v>
      </c>
      <c r="F9" s="228">
        <v>494406</v>
      </c>
      <c r="G9" s="150">
        <v>0</v>
      </c>
      <c r="H9" s="150">
        <v>0</v>
      </c>
    </row>
    <row r="10" spans="1:9" ht="42">
      <c r="A10" s="148" t="s">
        <v>76</v>
      </c>
      <c r="B10" s="148" t="s">
        <v>77</v>
      </c>
      <c r="C10" s="149" t="s">
        <v>257</v>
      </c>
      <c r="D10" s="150">
        <v>451000</v>
      </c>
      <c r="E10" s="150">
        <v>450000</v>
      </c>
      <c r="F10" s="228">
        <v>450000</v>
      </c>
      <c r="G10" s="150">
        <f>E10-F10</f>
        <v>0</v>
      </c>
      <c r="H10" s="150">
        <v>0</v>
      </c>
    </row>
    <row r="11" spans="1:9" ht="42">
      <c r="A11" s="148" t="s">
        <v>76</v>
      </c>
      <c r="B11" s="148" t="s">
        <v>77</v>
      </c>
      <c r="C11" s="149" t="s">
        <v>256</v>
      </c>
      <c r="D11" s="150">
        <v>250000</v>
      </c>
      <c r="E11" s="150">
        <v>248000</v>
      </c>
      <c r="F11" s="228">
        <v>248000</v>
      </c>
      <c r="G11" s="150">
        <f t="shared" ref="G11:G12" si="0">E11-F11</f>
        <v>0</v>
      </c>
      <c r="H11" s="150">
        <v>0</v>
      </c>
    </row>
    <row r="12" spans="1:9" ht="42">
      <c r="A12" s="148" t="s">
        <v>76</v>
      </c>
      <c r="B12" s="148" t="s">
        <v>77</v>
      </c>
      <c r="C12" s="149" t="s">
        <v>255</v>
      </c>
      <c r="D12" s="150">
        <v>496000</v>
      </c>
      <c r="E12" s="150">
        <v>494000</v>
      </c>
      <c r="F12" s="228">
        <v>494000</v>
      </c>
      <c r="G12" s="150">
        <f t="shared" si="0"/>
        <v>0</v>
      </c>
      <c r="H12" s="150">
        <v>0</v>
      </c>
    </row>
    <row r="13" spans="1:9">
      <c r="A13" s="257" t="s">
        <v>41</v>
      </c>
      <c r="B13" s="258"/>
      <c r="C13" s="259"/>
      <c r="D13" s="98">
        <f>SUM(D8:D12)</f>
        <v>2191000</v>
      </c>
      <c r="E13" s="98">
        <f>SUM(E8:E12)</f>
        <v>2182000</v>
      </c>
      <c r="F13" s="229">
        <f>SUM(F8:F12)</f>
        <v>2181406</v>
      </c>
      <c r="G13" s="96">
        <f>SUM(G12:G12)</f>
        <v>0</v>
      </c>
      <c r="H13" s="13"/>
    </row>
    <row r="14" spans="1:9" ht="15" customHeight="1">
      <c r="A14" s="225"/>
      <c r="B14" s="225"/>
      <c r="C14" s="225"/>
      <c r="D14" s="215"/>
      <c r="E14" s="215"/>
      <c r="F14" s="230"/>
      <c r="G14" s="216"/>
      <c r="H14" s="6"/>
    </row>
    <row r="15" spans="1:9" ht="22.5" customHeight="1">
      <c r="A15" s="2" t="s">
        <v>126</v>
      </c>
    </row>
    <row r="16" spans="1:9" ht="21" customHeight="1">
      <c r="A16" s="288" t="s">
        <v>46</v>
      </c>
      <c r="B16" s="288" t="s">
        <v>47</v>
      </c>
      <c r="C16" s="251" t="s">
        <v>48</v>
      </c>
      <c r="D16" s="288" t="s">
        <v>118</v>
      </c>
      <c r="E16" s="288" t="s">
        <v>54</v>
      </c>
      <c r="F16" s="290" t="s">
        <v>55</v>
      </c>
      <c r="G16" s="288" t="s">
        <v>56</v>
      </c>
      <c r="H16" s="288" t="s">
        <v>57</v>
      </c>
    </row>
    <row r="17" spans="1:8">
      <c r="A17" s="289"/>
      <c r="B17" s="289"/>
      <c r="C17" s="252"/>
      <c r="D17" s="289"/>
      <c r="E17" s="289"/>
      <c r="F17" s="291"/>
      <c r="G17" s="289"/>
      <c r="H17" s="289"/>
    </row>
    <row r="18" spans="1:8" s="97" customFormat="1" ht="46.5" customHeight="1">
      <c r="A18" s="144" t="s">
        <v>76</v>
      </c>
      <c r="B18" s="144" t="s">
        <v>77</v>
      </c>
      <c r="C18" s="145" t="s">
        <v>180</v>
      </c>
      <c r="D18" s="146">
        <v>497000</v>
      </c>
      <c r="E18" s="146">
        <v>495000</v>
      </c>
      <c r="F18" s="227">
        <v>0</v>
      </c>
      <c r="G18" s="146">
        <f>E18-F18</f>
        <v>495000</v>
      </c>
      <c r="H18" s="227">
        <v>0</v>
      </c>
    </row>
    <row r="19" spans="1:8" s="97" customFormat="1" ht="46.5" customHeight="1">
      <c r="A19" s="148" t="s">
        <v>76</v>
      </c>
      <c r="B19" s="148" t="s">
        <v>77</v>
      </c>
      <c r="C19" s="149" t="s">
        <v>181</v>
      </c>
      <c r="D19" s="150">
        <v>497000</v>
      </c>
      <c r="E19" s="150">
        <v>495000</v>
      </c>
      <c r="F19" s="228">
        <v>0</v>
      </c>
      <c r="G19" s="150">
        <f>E19-F19</f>
        <v>495000</v>
      </c>
      <c r="H19" s="228">
        <v>0</v>
      </c>
    </row>
    <row r="20" spans="1:8" s="97" customFormat="1" ht="45.75" customHeight="1">
      <c r="A20" s="148" t="s">
        <v>76</v>
      </c>
      <c r="B20" s="148" t="s">
        <v>77</v>
      </c>
      <c r="C20" s="149" t="s">
        <v>257</v>
      </c>
      <c r="D20" s="150">
        <v>451000</v>
      </c>
      <c r="E20" s="150">
        <v>450000</v>
      </c>
      <c r="F20" s="228">
        <v>0</v>
      </c>
      <c r="G20" s="150">
        <f>E20-F20</f>
        <v>450000</v>
      </c>
      <c r="H20" s="228">
        <v>0</v>
      </c>
    </row>
    <row r="21" spans="1:8" s="97" customFormat="1" ht="46.5" customHeight="1">
      <c r="A21" s="148" t="s">
        <v>76</v>
      </c>
      <c r="B21" s="148" t="s">
        <v>77</v>
      </c>
      <c r="C21" s="149" t="s">
        <v>256</v>
      </c>
      <c r="D21" s="150">
        <v>250000</v>
      </c>
      <c r="E21" s="150">
        <v>248000</v>
      </c>
      <c r="F21" s="228">
        <v>0</v>
      </c>
      <c r="G21" s="150">
        <f t="shared" ref="G21:G26" si="1">E21-F21</f>
        <v>248000</v>
      </c>
      <c r="H21" s="228">
        <v>0</v>
      </c>
    </row>
    <row r="22" spans="1:8" s="97" customFormat="1" ht="45" customHeight="1">
      <c r="A22" s="148" t="s">
        <v>76</v>
      </c>
      <c r="B22" s="148" t="s">
        <v>77</v>
      </c>
      <c r="C22" s="149" t="s">
        <v>258</v>
      </c>
      <c r="D22" s="150">
        <v>496000</v>
      </c>
      <c r="E22" s="150">
        <v>494000</v>
      </c>
      <c r="F22" s="228">
        <v>0</v>
      </c>
      <c r="G22" s="150">
        <f t="shared" si="1"/>
        <v>494000</v>
      </c>
      <c r="H22" s="228">
        <v>0</v>
      </c>
    </row>
    <row r="23" spans="1:8" s="97" customFormat="1" ht="45" customHeight="1">
      <c r="A23" s="148" t="s">
        <v>76</v>
      </c>
      <c r="B23" s="148" t="s">
        <v>77</v>
      </c>
      <c r="C23" s="182" t="s">
        <v>190</v>
      </c>
      <c r="D23" s="150">
        <v>365000</v>
      </c>
      <c r="E23" s="150">
        <v>363000</v>
      </c>
      <c r="F23" s="228">
        <v>363000</v>
      </c>
      <c r="G23" s="150">
        <f t="shared" si="1"/>
        <v>0</v>
      </c>
      <c r="H23" s="227">
        <v>0</v>
      </c>
    </row>
    <row r="24" spans="1:8" s="97" customFormat="1" ht="45.75" customHeight="1">
      <c r="A24" s="148" t="s">
        <v>76</v>
      </c>
      <c r="B24" s="148" t="s">
        <v>77</v>
      </c>
      <c r="C24" s="182" t="s">
        <v>191</v>
      </c>
      <c r="D24" s="150">
        <v>494000</v>
      </c>
      <c r="E24" s="150">
        <v>492000</v>
      </c>
      <c r="F24" s="228">
        <v>492000</v>
      </c>
      <c r="G24" s="150">
        <f t="shared" si="1"/>
        <v>0</v>
      </c>
      <c r="H24" s="228">
        <v>0</v>
      </c>
    </row>
    <row r="25" spans="1:8" s="97" customFormat="1" ht="49.9" customHeight="1">
      <c r="A25" s="148" t="s">
        <v>76</v>
      </c>
      <c r="B25" s="148" t="s">
        <v>77</v>
      </c>
      <c r="C25" s="182" t="s">
        <v>192</v>
      </c>
      <c r="D25" s="150">
        <v>300000</v>
      </c>
      <c r="E25" s="150">
        <v>298000</v>
      </c>
      <c r="F25" s="228">
        <v>298000</v>
      </c>
      <c r="G25" s="150">
        <f t="shared" si="1"/>
        <v>0</v>
      </c>
      <c r="H25" s="228">
        <v>0</v>
      </c>
    </row>
    <row r="26" spans="1:8" s="97" customFormat="1" ht="52.5" customHeight="1">
      <c r="A26" s="148" t="s">
        <v>76</v>
      </c>
      <c r="B26" s="148" t="s">
        <v>77</v>
      </c>
      <c r="C26" s="182" t="s">
        <v>193</v>
      </c>
      <c r="D26" s="150">
        <v>300000</v>
      </c>
      <c r="E26" s="150">
        <v>298000</v>
      </c>
      <c r="F26" s="228">
        <v>298000</v>
      </c>
      <c r="G26" s="150">
        <f t="shared" si="1"/>
        <v>0</v>
      </c>
      <c r="H26" s="228">
        <v>0</v>
      </c>
    </row>
    <row r="27" spans="1:8" ht="25.5" customHeight="1">
      <c r="A27" s="257" t="s">
        <v>41</v>
      </c>
      <c r="B27" s="258"/>
      <c r="C27" s="259"/>
      <c r="D27" s="98">
        <f>SUM(D18:D26)</f>
        <v>3650000</v>
      </c>
      <c r="E27" s="98">
        <f>SUM(E18:E26)</f>
        <v>3633000</v>
      </c>
      <c r="F27" s="229">
        <f>SUM(F18:F26)</f>
        <v>1451000</v>
      </c>
      <c r="G27" s="151">
        <f>SUM(G18:G26)</f>
        <v>2182000</v>
      </c>
      <c r="H27" s="13"/>
    </row>
    <row r="28" spans="1:8">
      <c r="G28" s="178"/>
    </row>
    <row r="29" spans="1:8">
      <c r="A29" s="2"/>
    </row>
    <row r="40" spans="5:5">
      <c r="E40" s="177"/>
    </row>
  </sheetData>
  <mergeCells count="21">
    <mergeCell ref="A13:C13"/>
    <mergeCell ref="D6:D7"/>
    <mergeCell ref="E6:E7"/>
    <mergeCell ref="F6:F7"/>
    <mergeCell ref="G6:G7"/>
    <mergeCell ref="H6:H7"/>
    <mergeCell ref="A27:C27"/>
    <mergeCell ref="H16:H17"/>
    <mergeCell ref="A1:H1"/>
    <mergeCell ref="A2:H2"/>
    <mergeCell ref="A3:H3"/>
    <mergeCell ref="A16:A17"/>
    <mergeCell ref="B16:B17"/>
    <mergeCell ref="C16:C17"/>
    <mergeCell ref="D16:D17"/>
    <mergeCell ref="E16:E17"/>
    <mergeCell ref="F16:F17"/>
    <mergeCell ref="G16:G17"/>
    <mergeCell ref="A6:A7"/>
    <mergeCell ref="B6:B7"/>
    <mergeCell ref="C6:C7"/>
  </mergeCells>
  <pageMargins left="0.86614173228346458" right="0.11811023622047245" top="0.94488188976377963" bottom="0.35433070866141736" header="0.31496062992125984" footer="0.31496062992125984"/>
  <pageSetup paperSize="9" scale="8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P37"/>
  <sheetViews>
    <sheetView showGridLines="0" tabSelected="1" workbookViewId="0">
      <selection activeCell="E12" sqref="E12"/>
    </sheetView>
  </sheetViews>
  <sheetFormatPr defaultColWidth="9" defaultRowHeight="21"/>
  <cols>
    <col min="1" max="1" width="20.25" style="74" customWidth="1"/>
    <col min="2" max="2" width="14.125" style="74" customWidth="1"/>
    <col min="3" max="3" width="13" style="74" customWidth="1"/>
    <col min="4" max="4" width="12.375" style="74" customWidth="1"/>
    <col min="5" max="5" width="12.5" style="74" customWidth="1"/>
    <col min="6" max="6" width="12.75" style="74" customWidth="1"/>
    <col min="7" max="7" width="11.625" style="74" customWidth="1"/>
    <col min="8" max="8" width="13.125" style="74" customWidth="1"/>
    <col min="9" max="9" width="11.5" style="74" customWidth="1"/>
    <col min="10" max="11" width="12.25" style="74" customWidth="1"/>
    <col min="12" max="12" width="11.75" style="74" customWidth="1"/>
    <col min="13" max="13" width="12.125" style="74" customWidth="1"/>
    <col min="14" max="14" width="13.25" style="74" customWidth="1"/>
    <col min="15" max="15" width="10.875" style="74" customWidth="1"/>
    <col min="16" max="16" width="13.75" style="74" customWidth="1"/>
    <col min="17" max="16384" width="9" style="74"/>
  </cols>
  <sheetData>
    <row r="1" spans="1:16" ht="18" customHeight="1">
      <c r="A1" s="294" t="str">
        <f>งบแสดงฐานะการเงิน!B1</f>
        <v>องค์การบริหารส่วนตำบลโคกสูง อำเภอหนองกี่ จังหวัดบุรีรัมย์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</row>
    <row r="2" spans="1:16" ht="16.899999999999999" customHeight="1">
      <c r="A2" s="294" t="s">
        <v>66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</row>
    <row r="3" spans="1:16" ht="16.899999999999999" customHeight="1">
      <c r="A3" s="294" t="s">
        <v>249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</row>
    <row r="4" spans="1:16" ht="5.25" customHeight="1"/>
    <row r="5" spans="1:16" ht="96" customHeight="1">
      <c r="A5" s="79"/>
      <c r="B5" s="99" t="s">
        <v>58</v>
      </c>
      <c r="C5" s="99" t="s">
        <v>84</v>
      </c>
      <c r="D5" s="136" t="s">
        <v>130</v>
      </c>
      <c r="E5" s="99" t="s">
        <v>41</v>
      </c>
      <c r="F5" s="99" t="s">
        <v>99</v>
      </c>
      <c r="G5" s="99" t="s">
        <v>100</v>
      </c>
      <c r="H5" s="99" t="s">
        <v>61</v>
      </c>
      <c r="I5" s="99" t="s">
        <v>62</v>
      </c>
      <c r="J5" s="99" t="s">
        <v>101</v>
      </c>
      <c r="K5" s="99" t="s">
        <v>63</v>
      </c>
      <c r="L5" s="99" t="s">
        <v>102</v>
      </c>
      <c r="M5" s="99" t="s">
        <v>103</v>
      </c>
      <c r="N5" s="99" t="s">
        <v>147</v>
      </c>
      <c r="O5" s="99" t="s">
        <v>64</v>
      </c>
      <c r="P5" s="99" t="s">
        <v>59</v>
      </c>
    </row>
    <row r="6" spans="1:16" ht="409.6" hidden="1" customHeight="1">
      <c r="A6" s="75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1"/>
    </row>
    <row r="7" spans="1:16" ht="23.25" customHeight="1">
      <c r="A7" s="111" t="s">
        <v>65</v>
      </c>
      <c r="B7" s="102" t="s">
        <v>85</v>
      </c>
      <c r="C7" s="102" t="s">
        <v>85</v>
      </c>
      <c r="D7" s="102" t="s">
        <v>85</v>
      </c>
      <c r="E7" s="103" t="s">
        <v>85</v>
      </c>
      <c r="F7" s="103" t="s">
        <v>85</v>
      </c>
      <c r="G7" s="102" t="s">
        <v>85</v>
      </c>
      <c r="H7" s="131">
        <v>0</v>
      </c>
      <c r="I7" s="131">
        <v>0</v>
      </c>
      <c r="J7" s="130">
        <v>0</v>
      </c>
      <c r="K7" s="130">
        <v>0</v>
      </c>
      <c r="L7" s="130">
        <v>0</v>
      </c>
      <c r="M7" s="130">
        <v>0</v>
      </c>
      <c r="N7" s="130">
        <v>0</v>
      </c>
      <c r="O7" s="131">
        <v>0</v>
      </c>
      <c r="P7" s="103" t="s">
        <v>85</v>
      </c>
    </row>
    <row r="8" spans="1:16">
      <c r="A8" s="112" t="s">
        <v>59</v>
      </c>
      <c r="B8" s="104">
        <v>12938856</v>
      </c>
      <c r="C8" s="104">
        <v>12764747.4</v>
      </c>
      <c r="D8" s="104"/>
      <c r="E8" s="105">
        <f>SUM(F8:P8)</f>
        <v>12764747.4</v>
      </c>
      <c r="F8" s="126"/>
      <c r="G8" s="127"/>
      <c r="H8" s="127">
        <v>0</v>
      </c>
      <c r="I8" s="127">
        <v>0</v>
      </c>
      <c r="J8" s="130">
        <v>0</v>
      </c>
      <c r="K8" s="130">
        <v>0</v>
      </c>
      <c r="L8" s="130">
        <v>0</v>
      </c>
      <c r="M8" s="130">
        <v>0</v>
      </c>
      <c r="N8" s="130">
        <v>0</v>
      </c>
      <c r="O8" s="131">
        <v>0</v>
      </c>
      <c r="P8" s="126">
        <v>12764747.4</v>
      </c>
    </row>
    <row r="9" spans="1:16">
      <c r="A9" s="112" t="s">
        <v>86</v>
      </c>
      <c r="B9" s="104">
        <v>2139120</v>
      </c>
      <c r="C9" s="104">
        <v>2038320</v>
      </c>
      <c r="D9" s="104"/>
      <c r="E9" s="105">
        <f t="shared" ref="E9:E10" si="0">SUM(F9:P9)</f>
        <v>2038320</v>
      </c>
      <c r="F9" s="126">
        <v>2038320</v>
      </c>
      <c r="G9" s="127"/>
      <c r="H9" s="127">
        <v>0</v>
      </c>
      <c r="I9" s="127">
        <v>0</v>
      </c>
      <c r="J9" s="130">
        <v>0</v>
      </c>
      <c r="K9" s="130">
        <v>0</v>
      </c>
      <c r="L9" s="130">
        <v>0</v>
      </c>
      <c r="M9" s="130">
        <v>0</v>
      </c>
      <c r="N9" s="130">
        <v>0</v>
      </c>
      <c r="O9" s="131">
        <v>0</v>
      </c>
      <c r="P9" s="130"/>
    </row>
    <row r="10" spans="1:16">
      <c r="A10" s="112" t="s">
        <v>79</v>
      </c>
      <c r="B10" s="104">
        <v>9793159</v>
      </c>
      <c r="C10" s="104">
        <v>9137715</v>
      </c>
      <c r="D10" s="104"/>
      <c r="E10" s="105">
        <f t="shared" si="0"/>
        <v>9137715</v>
      </c>
      <c r="F10" s="126">
        <v>4247355</v>
      </c>
      <c r="G10" s="127">
        <v>154200</v>
      </c>
      <c r="H10" s="127">
        <v>2730780</v>
      </c>
      <c r="I10" s="127">
        <v>279420</v>
      </c>
      <c r="J10" s="126">
        <v>1020840</v>
      </c>
      <c r="K10" s="126">
        <v>675120</v>
      </c>
      <c r="L10" s="130">
        <v>0</v>
      </c>
      <c r="M10" s="130">
        <v>0</v>
      </c>
      <c r="N10" s="130">
        <v>0</v>
      </c>
      <c r="O10" s="126">
        <v>30000</v>
      </c>
      <c r="P10" s="130"/>
    </row>
    <row r="11" spans="1:16">
      <c r="A11" s="112" t="s">
        <v>87</v>
      </c>
      <c r="B11" s="104">
        <v>1352530</v>
      </c>
      <c r="C11" s="104">
        <v>1248480</v>
      </c>
      <c r="D11" s="104"/>
      <c r="E11" s="105">
        <f>SUM(F11:P11)</f>
        <v>1248480</v>
      </c>
      <c r="F11" s="126">
        <v>733370</v>
      </c>
      <c r="G11" s="127"/>
      <c r="H11" s="127">
        <v>271340</v>
      </c>
      <c r="I11" s="127">
        <v>0</v>
      </c>
      <c r="J11" s="126">
        <v>136890</v>
      </c>
      <c r="K11" s="126">
        <v>106880</v>
      </c>
      <c r="L11" s="130">
        <v>0</v>
      </c>
      <c r="M11" s="130">
        <v>0</v>
      </c>
      <c r="N11" s="130">
        <v>0</v>
      </c>
      <c r="O11" s="126">
        <v>0</v>
      </c>
      <c r="P11" s="130"/>
    </row>
    <row r="12" spans="1:16">
      <c r="A12" s="112" t="s">
        <v>69</v>
      </c>
      <c r="B12" s="104">
        <v>4530487</v>
      </c>
      <c r="C12" s="104">
        <v>3726914.85</v>
      </c>
      <c r="D12" s="104">
        <v>158950</v>
      </c>
      <c r="E12" s="105">
        <f>SUM(F12:P12)</f>
        <v>3885864.8500000006</v>
      </c>
      <c r="F12" s="126">
        <v>951433</v>
      </c>
      <c r="G12" s="127">
        <v>340795</v>
      </c>
      <c r="H12" s="127">
        <v>1152616.82</v>
      </c>
      <c r="I12" s="127">
        <v>663739.03</v>
      </c>
      <c r="J12" s="126">
        <v>197940</v>
      </c>
      <c r="K12" s="126">
        <v>266276</v>
      </c>
      <c r="L12" s="126">
        <v>39690</v>
      </c>
      <c r="M12" s="126">
        <v>199875</v>
      </c>
      <c r="N12" s="126"/>
      <c r="O12" s="126">
        <v>73500</v>
      </c>
      <c r="P12" s="130"/>
    </row>
    <row r="13" spans="1:16">
      <c r="A13" s="112" t="s">
        <v>73</v>
      </c>
      <c r="B13" s="104">
        <v>2452048</v>
      </c>
      <c r="C13" s="104">
        <v>1823726.78</v>
      </c>
      <c r="D13" s="104">
        <v>25704</v>
      </c>
      <c r="E13" s="105">
        <f t="shared" ref="E13:E16" si="1">SUM(F13:P13)</f>
        <v>1849430.78</v>
      </c>
      <c r="F13" s="126">
        <v>262406</v>
      </c>
      <c r="G13" s="127">
        <v>68000</v>
      </c>
      <c r="H13" s="127">
        <v>1067779.78</v>
      </c>
      <c r="I13" s="127">
        <v>301969</v>
      </c>
      <c r="J13" s="126">
        <v>9550</v>
      </c>
      <c r="K13" s="126">
        <v>139726</v>
      </c>
      <c r="L13" s="130">
        <v>0</v>
      </c>
      <c r="M13" s="130">
        <v>0</v>
      </c>
      <c r="N13" s="130">
        <v>0</v>
      </c>
      <c r="O13" s="126">
        <v>0</v>
      </c>
      <c r="P13" s="130"/>
    </row>
    <row r="14" spans="1:16">
      <c r="A14" s="112" t="s">
        <v>88</v>
      </c>
      <c r="B14" s="104">
        <v>385000</v>
      </c>
      <c r="C14" s="104">
        <v>343234.84</v>
      </c>
      <c r="D14" s="104"/>
      <c r="E14" s="105">
        <f t="shared" si="1"/>
        <v>343234.84</v>
      </c>
      <c r="F14" s="126">
        <v>343234.84</v>
      </c>
      <c r="G14" s="127">
        <v>0</v>
      </c>
      <c r="H14" s="127">
        <v>0</v>
      </c>
      <c r="I14" s="127">
        <v>0</v>
      </c>
      <c r="J14" s="130">
        <v>0</v>
      </c>
      <c r="K14" s="126">
        <v>0</v>
      </c>
      <c r="L14" s="130">
        <v>0</v>
      </c>
      <c r="M14" s="130">
        <v>0</v>
      </c>
      <c r="N14" s="130">
        <v>0</v>
      </c>
      <c r="O14" s="130">
        <v>0</v>
      </c>
      <c r="P14" s="130"/>
    </row>
    <row r="15" spans="1:16">
      <c r="A15" s="112" t="s">
        <v>89</v>
      </c>
      <c r="B15" s="104">
        <v>464800</v>
      </c>
      <c r="C15" s="104">
        <v>436870</v>
      </c>
      <c r="D15" s="104">
        <v>0</v>
      </c>
      <c r="E15" s="105">
        <f t="shared" si="1"/>
        <v>436870</v>
      </c>
      <c r="F15" s="126">
        <v>71070</v>
      </c>
      <c r="G15" s="127">
        <v>194000</v>
      </c>
      <c r="H15" s="127">
        <v>128800</v>
      </c>
      <c r="I15" s="127">
        <v>32000</v>
      </c>
      <c r="J15" s="130">
        <v>0</v>
      </c>
      <c r="K15" s="126">
        <v>0</v>
      </c>
      <c r="L15" s="130">
        <v>0</v>
      </c>
      <c r="M15" s="130">
        <v>0</v>
      </c>
      <c r="N15" s="130">
        <v>0</v>
      </c>
      <c r="O15" s="126">
        <v>11000</v>
      </c>
      <c r="P15" s="130"/>
    </row>
    <row r="16" spans="1:16">
      <c r="A16" s="112" t="s">
        <v>76</v>
      </c>
      <c r="B16" s="104">
        <v>5119000</v>
      </c>
      <c r="C16" s="104">
        <v>4481000</v>
      </c>
      <c r="D16" s="104">
        <v>10104000</v>
      </c>
      <c r="E16" s="105">
        <f t="shared" si="1"/>
        <v>14585000</v>
      </c>
      <c r="F16" s="126">
        <v>0</v>
      </c>
      <c r="G16" s="127">
        <v>0</v>
      </c>
      <c r="H16" s="127">
        <v>0</v>
      </c>
      <c r="I16" s="127">
        <v>0</v>
      </c>
      <c r="J16" s="130">
        <v>0</v>
      </c>
      <c r="K16" s="126">
        <v>0</v>
      </c>
      <c r="L16" s="130">
        <v>0</v>
      </c>
      <c r="M16" s="130">
        <v>0</v>
      </c>
      <c r="N16" s="130">
        <v>14585000</v>
      </c>
      <c r="O16" s="130"/>
      <c r="P16" s="130"/>
    </row>
    <row r="17" spans="1:16">
      <c r="A17" s="112" t="s">
        <v>78</v>
      </c>
      <c r="B17" s="104">
        <v>0</v>
      </c>
      <c r="C17" s="104">
        <v>0</v>
      </c>
      <c r="D17" s="104"/>
      <c r="E17" s="105">
        <f>SUM(F17:P17)</f>
        <v>0</v>
      </c>
      <c r="F17" s="126">
        <v>0</v>
      </c>
      <c r="G17" s="127">
        <v>0</v>
      </c>
      <c r="H17" s="127">
        <v>0</v>
      </c>
      <c r="I17" s="127">
        <v>0</v>
      </c>
      <c r="J17" s="130">
        <v>0</v>
      </c>
      <c r="K17" s="130">
        <v>0</v>
      </c>
      <c r="L17" s="130">
        <v>0</v>
      </c>
      <c r="M17" s="130">
        <v>0</v>
      </c>
      <c r="N17" s="130">
        <v>0</v>
      </c>
      <c r="O17" s="130"/>
      <c r="P17" s="130"/>
    </row>
    <row r="18" spans="1:16">
      <c r="A18" s="113" t="s">
        <v>90</v>
      </c>
      <c r="B18" s="106">
        <v>2325000</v>
      </c>
      <c r="C18" s="106">
        <v>2031779</v>
      </c>
      <c r="D18" s="106"/>
      <c r="E18" s="105">
        <f t="shared" ref="E18" si="2">SUM(F18:P18)</f>
        <v>2031779</v>
      </c>
      <c r="F18" s="128">
        <v>45000</v>
      </c>
      <c r="G18" s="129">
        <v>30000</v>
      </c>
      <c r="H18" s="129">
        <v>1886779</v>
      </c>
      <c r="I18" s="129"/>
      <c r="J18" s="132">
        <v>10000</v>
      </c>
      <c r="K18" s="132">
        <v>0</v>
      </c>
      <c r="L18" s="132">
        <v>60000</v>
      </c>
      <c r="M18" s="132">
        <v>0</v>
      </c>
      <c r="N18" s="132">
        <v>0</v>
      </c>
      <c r="O18" s="132"/>
      <c r="P18" s="132"/>
    </row>
    <row r="19" spans="1:16" ht="21.75" thickBot="1">
      <c r="A19" s="99" t="s">
        <v>120</v>
      </c>
      <c r="B19" s="107">
        <f>SUM(B8:B18)</f>
        <v>41500000</v>
      </c>
      <c r="C19" s="107">
        <f>SUM(C8:C18)</f>
        <v>38032787.870000005</v>
      </c>
      <c r="D19" s="107">
        <f>SUM(D8:D18)</f>
        <v>10288654</v>
      </c>
      <c r="E19" s="107">
        <f>SUM(E8:E18)</f>
        <v>48321441.870000005</v>
      </c>
      <c r="F19" s="110">
        <f>SUM(F8:F18)</f>
        <v>8692188.8399999999</v>
      </c>
      <c r="G19" s="110">
        <f t="shared" ref="G19:P19" si="3">SUM(G8:G18)</f>
        <v>786995</v>
      </c>
      <c r="H19" s="110">
        <f t="shared" si="3"/>
        <v>7238095.6000000006</v>
      </c>
      <c r="I19" s="110">
        <f t="shared" si="3"/>
        <v>1277128.03</v>
      </c>
      <c r="J19" s="110">
        <f t="shared" si="3"/>
        <v>1375220</v>
      </c>
      <c r="K19" s="110">
        <f t="shared" si="3"/>
        <v>1188002</v>
      </c>
      <c r="L19" s="110">
        <f t="shared" si="3"/>
        <v>99690</v>
      </c>
      <c r="M19" s="110">
        <f t="shared" si="3"/>
        <v>199875</v>
      </c>
      <c r="N19" s="110"/>
      <c r="O19" s="110">
        <f t="shared" si="3"/>
        <v>114500</v>
      </c>
      <c r="P19" s="110">
        <f t="shared" si="3"/>
        <v>12764747.4</v>
      </c>
    </row>
    <row r="20" spans="1:16" ht="21" customHeight="1" thickTop="1">
      <c r="A20" s="108" t="s">
        <v>91</v>
      </c>
      <c r="B20" s="220"/>
      <c r="C20" s="102" t="s">
        <v>85</v>
      </c>
      <c r="D20" s="102" t="s">
        <v>85</v>
      </c>
      <c r="E20" s="103" t="s">
        <v>85</v>
      </c>
      <c r="F20" s="103" t="s">
        <v>85</v>
      </c>
      <c r="G20" s="102" t="s">
        <v>85</v>
      </c>
      <c r="H20" s="102" t="s">
        <v>85</v>
      </c>
      <c r="I20" s="102" t="s">
        <v>85</v>
      </c>
      <c r="J20" s="103" t="s">
        <v>85</v>
      </c>
      <c r="K20" s="103" t="s">
        <v>85</v>
      </c>
      <c r="L20" s="103" t="s">
        <v>85</v>
      </c>
      <c r="M20" s="103" t="s">
        <v>85</v>
      </c>
      <c r="N20" s="103"/>
      <c r="O20" s="103" t="s">
        <v>85</v>
      </c>
      <c r="P20" s="103" t="s">
        <v>85</v>
      </c>
    </row>
    <row r="21" spans="1:16">
      <c r="A21" s="109" t="s">
        <v>92</v>
      </c>
      <c r="B21" s="104">
        <v>2000</v>
      </c>
      <c r="C21" s="104">
        <v>55470.17</v>
      </c>
      <c r="D21" s="104"/>
      <c r="E21" s="105">
        <f>+C21</f>
        <v>55470.17</v>
      </c>
      <c r="F21" s="105"/>
      <c r="G21" s="104"/>
      <c r="H21" s="104"/>
      <c r="I21" s="104"/>
      <c r="J21" s="105"/>
      <c r="K21" s="105"/>
      <c r="L21" s="105"/>
      <c r="M21" s="105"/>
      <c r="N21" s="105"/>
      <c r="O21" s="105"/>
      <c r="P21" s="105"/>
    </row>
    <row r="22" spans="1:16" ht="42">
      <c r="A22" s="109" t="s">
        <v>93</v>
      </c>
      <c r="B22" s="104">
        <v>242000</v>
      </c>
      <c r="C22" s="104">
        <v>104782.05</v>
      </c>
      <c r="D22" s="104"/>
      <c r="E22" s="105">
        <f t="shared" ref="E22:E27" si="4">+C22</f>
        <v>104782.05</v>
      </c>
      <c r="F22" s="105"/>
      <c r="G22" s="104"/>
      <c r="H22" s="104"/>
      <c r="I22" s="104"/>
      <c r="J22" s="105"/>
      <c r="K22" s="105"/>
      <c r="L22" s="105"/>
      <c r="M22" s="105"/>
      <c r="N22" s="105"/>
      <c r="O22" s="105"/>
      <c r="P22" s="105"/>
    </row>
    <row r="23" spans="1:16">
      <c r="A23" s="109" t="s">
        <v>94</v>
      </c>
      <c r="B23" s="104">
        <v>190000</v>
      </c>
      <c r="C23" s="104">
        <v>127302.55</v>
      </c>
      <c r="D23" s="104"/>
      <c r="E23" s="105">
        <f t="shared" si="4"/>
        <v>127302.55</v>
      </c>
      <c r="F23" s="105"/>
      <c r="G23" s="104"/>
      <c r="H23" s="104"/>
      <c r="I23" s="104"/>
      <c r="J23" s="105"/>
      <c r="K23" s="105"/>
      <c r="L23" s="105"/>
      <c r="M23" s="105"/>
      <c r="N23" s="105"/>
      <c r="O23" s="105"/>
      <c r="P23" s="105"/>
    </row>
    <row r="24" spans="1:16">
      <c r="A24" s="109" t="s">
        <v>95</v>
      </c>
      <c r="B24" s="104">
        <v>70000</v>
      </c>
      <c r="C24" s="125">
        <v>357702.5</v>
      </c>
      <c r="D24" s="125"/>
      <c r="E24" s="105">
        <f t="shared" si="4"/>
        <v>357702.5</v>
      </c>
      <c r="F24" s="105"/>
      <c r="G24" s="104"/>
      <c r="H24" s="104"/>
      <c r="I24" s="104"/>
      <c r="J24" s="105"/>
      <c r="K24" s="105"/>
      <c r="L24" s="105"/>
      <c r="M24" s="105"/>
      <c r="N24" s="105"/>
      <c r="O24" s="105"/>
      <c r="P24" s="105"/>
    </row>
    <row r="25" spans="1:16" hidden="1">
      <c r="A25" s="109" t="s">
        <v>122</v>
      </c>
      <c r="B25" s="125">
        <v>0</v>
      </c>
      <c r="C25" s="104">
        <v>0</v>
      </c>
      <c r="D25" s="104"/>
      <c r="E25" s="105">
        <f t="shared" si="4"/>
        <v>0</v>
      </c>
      <c r="F25" s="105"/>
      <c r="G25" s="104"/>
      <c r="H25" s="104"/>
      <c r="I25" s="104"/>
      <c r="J25" s="105"/>
      <c r="K25" s="105"/>
      <c r="L25" s="105"/>
      <c r="M25" s="105"/>
      <c r="N25" s="105"/>
      <c r="O25" s="105"/>
      <c r="P25" s="105"/>
    </row>
    <row r="26" spans="1:16">
      <c r="A26" s="109" t="s">
        <v>96</v>
      </c>
      <c r="B26" s="104">
        <v>19536000</v>
      </c>
      <c r="C26" s="104">
        <v>16833171.109999999</v>
      </c>
      <c r="D26" s="104"/>
      <c r="E26" s="105">
        <f t="shared" si="4"/>
        <v>16833171.109999999</v>
      </c>
      <c r="F26" s="105"/>
      <c r="G26" s="104"/>
      <c r="H26" s="104"/>
      <c r="I26" s="104"/>
      <c r="J26" s="105"/>
      <c r="K26" s="105"/>
      <c r="L26" s="105"/>
      <c r="M26" s="105"/>
      <c r="N26" s="105"/>
      <c r="O26" s="105"/>
      <c r="P26" s="105"/>
    </row>
    <row r="27" spans="1:16">
      <c r="A27" s="109" t="s">
        <v>97</v>
      </c>
      <c r="B27" s="104">
        <v>21460000</v>
      </c>
      <c r="C27" s="104">
        <v>22529205</v>
      </c>
      <c r="D27" s="104"/>
      <c r="E27" s="105">
        <f t="shared" si="4"/>
        <v>22529205</v>
      </c>
      <c r="F27" s="105"/>
      <c r="G27" s="104"/>
      <c r="H27" s="104"/>
      <c r="I27" s="104"/>
      <c r="J27" s="105"/>
      <c r="K27" s="105"/>
      <c r="L27" s="105"/>
      <c r="M27" s="105"/>
      <c r="N27" s="105"/>
      <c r="O27" s="105"/>
      <c r="P27" s="105"/>
    </row>
    <row r="28" spans="1:16" ht="30.75" customHeight="1">
      <c r="A28" s="109" t="s">
        <v>98</v>
      </c>
      <c r="B28" s="104"/>
      <c r="C28" s="104"/>
      <c r="D28" s="104">
        <v>10288654</v>
      </c>
      <c r="E28" s="105">
        <f>+D28</f>
        <v>10288654</v>
      </c>
      <c r="F28" s="105"/>
      <c r="G28" s="104"/>
      <c r="H28" s="104"/>
      <c r="I28" s="104"/>
      <c r="J28" s="105"/>
      <c r="K28" s="105"/>
      <c r="L28" s="105"/>
      <c r="M28" s="105"/>
      <c r="N28" s="105"/>
      <c r="O28" s="105"/>
      <c r="P28" s="105"/>
    </row>
    <row r="29" spans="1:16" ht="20.25" hidden="1" customHeight="1">
      <c r="A29" s="114" t="s">
        <v>98</v>
      </c>
      <c r="B29" s="115">
        <v>0</v>
      </c>
      <c r="C29" s="115">
        <v>0</v>
      </c>
      <c r="D29" s="115">
        <v>0</v>
      </c>
      <c r="E29" s="116"/>
      <c r="F29" s="116"/>
      <c r="G29" s="115"/>
      <c r="H29" s="115"/>
      <c r="I29" s="115"/>
      <c r="J29" s="116"/>
      <c r="K29" s="116"/>
      <c r="L29" s="116"/>
      <c r="M29" s="116"/>
      <c r="N29" s="116"/>
      <c r="O29" s="116"/>
      <c r="P29" s="116"/>
    </row>
    <row r="30" spans="1:16" ht="21.75" thickBot="1">
      <c r="A30" s="99" t="s">
        <v>121</v>
      </c>
      <c r="B30" s="123">
        <f>SUM(B21:B29)</f>
        <v>41500000</v>
      </c>
      <c r="C30" s="123">
        <f>SUM(C21:C29)</f>
        <v>40007633.379999995</v>
      </c>
      <c r="D30" s="123">
        <f>SUM(D21:D29)</f>
        <v>10288654</v>
      </c>
      <c r="E30" s="123">
        <f>SUM(E21:E29)</f>
        <v>50296287.379999995</v>
      </c>
      <c r="F30" s="118"/>
      <c r="G30" s="119"/>
      <c r="H30" s="119"/>
      <c r="I30" s="119"/>
      <c r="J30" s="118"/>
      <c r="K30" s="118"/>
      <c r="L30" s="118"/>
      <c r="M30" s="118"/>
      <c r="N30" s="118"/>
      <c r="O30" s="118"/>
      <c r="P30" s="118"/>
    </row>
    <row r="31" spans="1:16" ht="32.450000000000003" customHeight="1" thickTop="1" thickBot="1">
      <c r="A31" s="117" t="s">
        <v>123</v>
      </c>
      <c r="B31" s="122" t="s">
        <v>85</v>
      </c>
      <c r="C31" s="122" t="s">
        <v>85</v>
      </c>
      <c r="D31" s="135" t="s">
        <v>85</v>
      </c>
      <c r="E31" s="124">
        <f>E30-E19</f>
        <v>1974845.5099999905</v>
      </c>
      <c r="F31" s="120" t="s">
        <v>85</v>
      </c>
      <c r="G31" s="121" t="s">
        <v>85</v>
      </c>
      <c r="H31" s="121" t="s">
        <v>85</v>
      </c>
      <c r="I31" s="121" t="s">
        <v>85</v>
      </c>
      <c r="J31" s="120" t="s">
        <v>85</v>
      </c>
      <c r="K31" s="120" t="s">
        <v>85</v>
      </c>
      <c r="L31" s="120" t="s">
        <v>85</v>
      </c>
      <c r="M31" s="120" t="s">
        <v>85</v>
      </c>
      <c r="N31" s="120"/>
      <c r="O31" s="120" t="s">
        <v>85</v>
      </c>
      <c r="P31" s="120" t="s">
        <v>85</v>
      </c>
    </row>
    <row r="32" spans="1:16" ht="19.149999999999999" customHeight="1" thickTop="1"/>
    <row r="33" spans="3:14" ht="13.5" customHeight="1"/>
    <row r="34" spans="3:14" ht="16.5" customHeight="1">
      <c r="D34" s="295" t="s">
        <v>182</v>
      </c>
      <c r="E34" s="295"/>
      <c r="G34" s="295" t="s">
        <v>124</v>
      </c>
      <c r="H34" s="295"/>
      <c r="I34" s="295"/>
      <c r="K34" s="295" t="s">
        <v>125</v>
      </c>
      <c r="L34" s="295"/>
      <c r="M34" s="295"/>
      <c r="N34" s="217"/>
    </row>
    <row r="35" spans="3:14" ht="17.25" customHeight="1">
      <c r="D35" s="295" t="s">
        <v>187</v>
      </c>
      <c r="E35" s="295"/>
      <c r="G35" s="295" t="s">
        <v>183</v>
      </c>
      <c r="H35" s="295"/>
      <c r="I35" s="295"/>
      <c r="K35" s="295" t="s">
        <v>185</v>
      </c>
      <c r="L35" s="295"/>
      <c r="M35" s="295"/>
      <c r="N35" s="217"/>
    </row>
    <row r="36" spans="3:14" ht="18.75" customHeight="1">
      <c r="C36" s="295" t="s">
        <v>189</v>
      </c>
      <c r="D36" s="295"/>
      <c r="E36" s="295"/>
      <c r="F36" s="295"/>
      <c r="G36" s="295" t="s">
        <v>184</v>
      </c>
      <c r="H36" s="295"/>
      <c r="I36" s="295"/>
      <c r="K36" s="295" t="s">
        <v>186</v>
      </c>
      <c r="L36" s="295"/>
      <c r="M36" s="295"/>
      <c r="N36" s="217"/>
    </row>
    <row r="37" spans="3:14">
      <c r="D37" s="74" t="s">
        <v>188</v>
      </c>
    </row>
  </sheetData>
  <mergeCells count="12">
    <mergeCell ref="C36:F36"/>
    <mergeCell ref="G36:I36"/>
    <mergeCell ref="K36:M36"/>
    <mergeCell ref="G35:I35"/>
    <mergeCell ref="K34:M34"/>
    <mergeCell ref="K35:M35"/>
    <mergeCell ref="D35:E35"/>
    <mergeCell ref="A1:P1"/>
    <mergeCell ref="A2:P2"/>
    <mergeCell ref="A3:P3"/>
    <mergeCell ref="D34:E34"/>
    <mergeCell ref="G34:I34"/>
  </mergeCells>
  <printOptions horizontalCentered="1"/>
  <pageMargins left="0.15748031496062992" right="0.15748031496062992" top="0.86614173228346458" bottom="0" header="0.39370078740157483" footer="0.39370078740157483"/>
  <pageSetup paperSize="9" scale="65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29"/>
  <sheetViews>
    <sheetView view="pageBreakPreview" zoomScaleNormal="150" zoomScaleSheetLayoutView="100" workbookViewId="0">
      <selection activeCell="D17" sqref="D17"/>
    </sheetView>
  </sheetViews>
  <sheetFormatPr defaultColWidth="9" defaultRowHeight="21"/>
  <cols>
    <col min="1" max="1" width="7.125" style="1" customWidth="1"/>
    <col min="2" max="2" width="2.625" style="1" customWidth="1"/>
    <col min="3" max="3" width="22.125" style="1" customWidth="1"/>
    <col min="4" max="4" width="12.875" style="22" customWidth="1"/>
    <col min="5" max="5" width="1.125" style="22" customWidth="1"/>
    <col min="6" max="6" width="13.125" style="22" customWidth="1"/>
    <col min="7" max="7" width="1" style="1" customWidth="1"/>
    <col min="8" max="8" width="9" style="1" customWidth="1"/>
    <col min="9" max="9" width="13" style="1" customWidth="1"/>
    <col min="10" max="10" width="1.5" style="1" customWidth="1"/>
    <col min="11" max="11" width="12.75" style="1" customWidth="1"/>
    <col min="12" max="12" width="1.125" style="1" customWidth="1"/>
    <col min="13" max="16384" width="9" style="1"/>
  </cols>
  <sheetData>
    <row r="1" spans="2:12">
      <c r="B1" s="250" t="str">
        <f>งบแสดงฐานะการเงิน!B1</f>
        <v>องค์การบริหารส่วนตำบลโคกสูง อำเภอหนองกี่ จังหวัดบุรีรัมย์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</row>
    <row r="2" spans="2:12">
      <c r="B2" s="250" t="s">
        <v>20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</row>
    <row r="3" spans="2:12">
      <c r="B3" s="250" t="s">
        <v>206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</row>
    <row r="4" spans="2:12" ht="36" customHeight="1">
      <c r="B4" s="2" t="s">
        <v>21</v>
      </c>
    </row>
    <row r="5" spans="2:12">
      <c r="B5" s="251" t="s">
        <v>22</v>
      </c>
      <c r="C5" s="251"/>
      <c r="D5" s="251" t="s">
        <v>35</v>
      </c>
      <c r="E5" s="251"/>
      <c r="F5" s="251"/>
      <c r="G5" s="251"/>
      <c r="H5" s="253" t="s">
        <v>36</v>
      </c>
      <c r="I5" s="253"/>
      <c r="J5" s="253"/>
      <c r="K5" s="253"/>
      <c r="L5" s="253"/>
    </row>
    <row r="6" spans="2:12">
      <c r="B6" s="252"/>
      <c r="C6" s="252"/>
      <c r="D6" s="252"/>
      <c r="E6" s="252"/>
      <c r="F6" s="252"/>
      <c r="G6" s="252"/>
      <c r="H6" s="14" t="s">
        <v>37</v>
      </c>
      <c r="I6" s="254" t="s">
        <v>38</v>
      </c>
      <c r="J6" s="254"/>
      <c r="K6" s="254"/>
      <c r="L6" s="254"/>
    </row>
    <row r="7" spans="2:12">
      <c r="B7" s="155"/>
      <c r="C7" s="156"/>
      <c r="D7" s="157">
        <v>2563</v>
      </c>
      <c r="E7" s="158"/>
      <c r="F7" s="157">
        <v>2562</v>
      </c>
      <c r="G7" s="141"/>
      <c r="H7" s="139"/>
      <c r="I7" s="140">
        <v>2563</v>
      </c>
      <c r="J7" s="141"/>
      <c r="K7" s="140">
        <v>2562</v>
      </c>
      <c r="L7" s="156"/>
    </row>
    <row r="8" spans="2:12">
      <c r="B8" s="7" t="s">
        <v>23</v>
      </c>
      <c r="C8" s="8"/>
      <c r="F8" s="189"/>
      <c r="G8" s="8"/>
      <c r="I8" s="9"/>
      <c r="J8" s="8"/>
      <c r="K8" s="9"/>
      <c r="L8" s="8"/>
    </row>
    <row r="9" spans="2:12">
      <c r="B9" s="9" t="s">
        <v>252</v>
      </c>
      <c r="C9" s="8"/>
      <c r="F9" s="26"/>
      <c r="G9" s="8"/>
      <c r="I9" s="9"/>
      <c r="J9" s="8"/>
      <c r="K9" s="9"/>
      <c r="L9" s="8"/>
    </row>
    <row r="10" spans="2:12">
      <c r="B10" s="9"/>
      <c r="C10" s="17" t="s">
        <v>134</v>
      </c>
      <c r="D10" s="22">
        <v>4457000</v>
      </c>
      <c r="F10" s="26">
        <v>4457000</v>
      </c>
      <c r="G10" s="8"/>
      <c r="H10" s="16" t="s">
        <v>104</v>
      </c>
      <c r="I10" s="26">
        <f>14794566+132500</f>
        <v>14927066</v>
      </c>
      <c r="J10" s="23"/>
      <c r="K10" s="26">
        <v>14453196</v>
      </c>
      <c r="L10" s="8"/>
    </row>
    <row r="11" spans="2:12">
      <c r="B11" s="9"/>
      <c r="C11" s="17" t="s">
        <v>135</v>
      </c>
      <c r="D11" s="26">
        <v>686740</v>
      </c>
      <c r="F11" s="26">
        <v>197500</v>
      </c>
      <c r="G11" s="8"/>
      <c r="H11" s="16" t="s">
        <v>16</v>
      </c>
      <c r="I11" s="76">
        <v>2982000</v>
      </c>
      <c r="J11" s="8"/>
      <c r="K11" s="76">
        <v>2982000</v>
      </c>
      <c r="L11" s="8"/>
    </row>
    <row r="12" spans="2:12">
      <c r="B12" s="9"/>
      <c r="C12" s="17" t="s">
        <v>136</v>
      </c>
      <c r="D12" s="26"/>
      <c r="F12" s="26">
        <v>621740</v>
      </c>
      <c r="G12" s="8"/>
      <c r="H12" s="16"/>
      <c r="I12" s="76"/>
      <c r="J12" s="8"/>
      <c r="K12" s="9"/>
      <c r="L12" s="8"/>
    </row>
    <row r="13" spans="2:12">
      <c r="B13" s="223" t="s">
        <v>251</v>
      </c>
      <c r="C13" s="8"/>
      <c r="D13" s="26"/>
      <c r="F13" s="26"/>
      <c r="G13" s="8"/>
      <c r="H13" s="16"/>
      <c r="I13" s="76"/>
      <c r="J13" s="8"/>
      <c r="K13" s="9"/>
      <c r="L13" s="8"/>
    </row>
    <row r="14" spans="2:12">
      <c r="B14" s="9"/>
      <c r="C14" s="17" t="s">
        <v>251</v>
      </c>
      <c r="D14" s="26">
        <v>132500</v>
      </c>
      <c r="F14" s="26"/>
      <c r="G14" s="8"/>
      <c r="H14" s="16"/>
      <c r="I14" s="76"/>
      <c r="J14" s="8"/>
      <c r="K14" s="9"/>
      <c r="L14" s="8"/>
    </row>
    <row r="15" spans="2:12">
      <c r="B15" s="7" t="s">
        <v>24</v>
      </c>
      <c r="C15" s="8"/>
      <c r="F15" s="26"/>
      <c r="G15" s="8"/>
      <c r="I15" s="9"/>
      <c r="J15" s="8"/>
      <c r="K15" s="9"/>
      <c r="L15" s="8"/>
    </row>
    <row r="16" spans="2:12">
      <c r="B16" s="9"/>
      <c r="C16" s="17" t="s">
        <v>33</v>
      </c>
      <c r="D16" s="22">
        <v>292400</v>
      </c>
      <c r="F16" s="26">
        <v>292400</v>
      </c>
      <c r="G16" s="8"/>
      <c r="I16" s="9"/>
      <c r="J16" s="8"/>
      <c r="K16" s="9"/>
      <c r="L16" s="8"/>
    </row>
    <row r="17" spans="2:12">
      <c r="B17" s="9"/>
      <c r="C17" s="17" t="s">
        <v>137</v>
      </c>
      <c r="D17" s="22">
        <v>26000</v>
      </c>
      <c r="F17" s="26">
        <v>110000</v>
      </c>
      <c r="G17" s="8"/>
      <c r="I17" s="9"/>
      <c r="J17" s="8"/>
      <c r="K17" s="9"/>
      <c r="L17" s="8"/>
    </row>
    <row r="18" spans="2:12">
      <c r="B18" s="9"/>
      <c r="C18" s="17" t="s">
        <v>30</v>
      </c>
      <c r="D18" s="22">
        <v>495808</v>
      </c>
      <c r="F18" s="26">
        <v>301808</v>
      </c>
      <c r="G18" s="8"/>
      <c r="I18" s="9"/>
      <c r="J18" s="8"/>
      <c r="K18" s="9"/>
      <c r="L18" s="8"/>
    </row>
    <row r="19" spans="2:12">
      <c r="B19" s="9"/>
      <c r="C19" s="17" t="s">
        <v>29</v>
      </c>
      <c r="D19" s="22">
        <v>806050</v>
      </c>
      <c r="F19" s="26">
        <v>806050</v>
      </c>
      <c r="G19" s="8"/>
      <c r="I19" s="9"/>
      <c r="J19" s="8"/>
      <c r="K19" s="9"/>
      <c r="L19" s="8"/>
    </row>
    <row r="20" spans="2:12">
      <c r="B20" s="9"/>
      <c r="C20" s="17" t="s">
        <v>32</v>
      </c>
      <c r="D20" s="22">
        <v>187290</v>
      </c>
      <c r="F20" s="26">
        <v>187290</v>
      </c>
      <c r="G20" s="8"/>
      <c r="I20" s="9"/>
      <c r="J20" s="8"/>
      <c r="K20" s="9"/>
      <c r="L20" s="8"/>
    </row>
    <row r="21" spans="2:12">
      <c r="B21" s="9"/>
      <c r="C21" s="17" t="s">
        <v>25</v>
      </c>
      <c r="D21" s="22">
        <v>1592842</v>
      </c>
      <c r="F21" s="26">
        <v>1447672</v>
      </c>
      <c r="G21" s="8"/>
      <c r="I21" s="9"/>
      <c r="J21" s="8"/>
      <c r="K21" s="9"/>
      <c r="L21" s="8"/>
    </row>
    <row r="22" spans="2:12">
      <c r="B22" s="9"/>
      <c r="C22" s="17" t="s">
        <v>28</v>
      </c>
      <c r="D22" s="22">
        <v>147566</v>
      </c>
      <c r="F22" s="26">
        <v>147566</v>
      </c>
      <c r="G22" s="8"/>
      <c r="I22" s="9"/>
      <c r="J22" s="8"/>
      <c r="K22" s="9"/>
      <c r="L22" s="8"/>
    </row>
    <row r="23" spans="2:12">
      <c r="B23" s="9"/>
      <c r="C23" s="17" t="s">
        <v>27</v>
      </c>
      <c r="D23" s="22">
        <v>790100</v>
      </c>
      <c r="F23" s="26">
        <v>779100</v>
      </c>
      <c r="G23" s="8"/>
      <c r="I23" s="9"/>
      <c r="J23" s="8"/>
      <c r="K23" s="9"/>
      <c r="L23" s="8"/>
    </row>
    <row r="24" spans="2:12">
      <c r="B24" s="9"/>
      <c r="C24" s="17" t="s">
        <v>34</v>
      </c>
      <c r="D24" s="22">
        <v>1183370</v>
      </c>
      <c r="F24" s="26">
        <v>1091670</v>
      </c>
      <c r="G24" s="8"/>
      <c r="I24" s="9"/>
      <c r="J24" s="8"/>
      <c r="K24" s="9"/>
      <c r="L24" s="8"/>
    </row>
    <row r="25" spans="2:12">
      <c r="B25" s="9"/>
      <c r="C25" s="17" t="s">
        <v>26</v>
      </c>
      <c r="D25" s="22">
        <v>6398000</v>
      </c>
      <c r="F25" s="26">
        <v>6398000</v>
      </c>
      <c r="G25" s="8"/>
      <c r="I25" s="9"/>
      <c r="J25" s="8"/>
      <c r="K25" s="9"/>
      <c r="L25" s="8"/>
    </row>
    <row r="26" spans="2:12">
      <c r="B26" s="9"/>
      <c r="C26" s="17" t="s">
        <v>138</v>
      </c>
      <c r="D26" s="22">
        <v>198550</v>
      </c>
      <c r="F26" s="26">
        <v>198550</v>
      </c>
      <c r="G26" s="8"/>
      <c r="I26" s="9"/>
      <c r="J26" s="8"/>
      <c r="K26" s="9"/>
      <c r="L26" s="8"/>
    </row>
    <row r="27" spans="2:12">
      <c r="B27" s="9"/>
      <c r="C27" s="17" t="s">
        <v>248</v>
      </c>
      <c r="D27" s="22">
        <v>84000</v>
      </c>
      <c r="F27" s="76">
        <v>0</v>
      </c>
      <c r="G27" s="8"/>
      <c r="I27" s="9"/>
      <c r="J27" s="8"/>
      <c r="K27" s="9"/>
      <c r="L27" s="8"/>
    </row>
    <row r="28" spans="2:12">
      <c r="B28" s="9"/>
      <c r="C28" s="17" t="s">
        <v>31</v>
      </c>
      <c r="D28" s="22">
        <v>430850</v>
      </c>
      <c r="F28" s="190">
        <v>398850</v>
      </c>
      <c r="G28" s="8"/>
      <c r="I28" s="9"/>
      <c r="J28" s="8"/>
      <c r="K28" s="9"/>
      <c r="L28" s="8"/>
    </row>
    <row r="29" spans="2:12">
      <c r="B29" s="10"/>
      <c r="C29" s="163" t="s">
        <v>41</v>
      </c>
      <c r="D29" s="159">
        <f>SUM(D10:D28)</f>
        <v>17909066</v>
      </c>
      <c r="E29" s="160"/>
      <c r="F29" s="159">
        <f>SUM(F10:F28)</f>
        <v>17435196</v>
      </c>
      <c r="G29" s="161"/>
      <c r="H29" s="162"/>
      <c r="I29" s="159">
        <f>SUM(I10:I28)</f>
        <v>17909066</v>
      </c>
      <c r="J29" s="161"/>
      <c r="K29" s="159">
        <f>SUM(K10:K28)</f>
        <v>17435196</v>
      </c>
      <c r="L29" s="12"/>
    </row>
  </sheetData>
  <mergeCells count="7">
    <mergeCell ref="B1:L1"/>
    <mergeCell ref="B2:L2"/>
    <mergeCell ref="B3:L3"/>
    <mergeCell ref="B5:C6"/>
    <mergeCell ref="D5:G6"/>
    <mergeCell ref="H5:L5"/>
    <mergeCell ref="I6:L6"/>
  </mergeCells>
  <pageMargins left="0.45" right="0" top="0.75" bottom="0.75" header="0.3" footer="0.3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7"/>
  <sheetViews>
    <sheetView zoomScaleSheetLayoutView="130" workbookViewId="0">
      <selection activeCell="G37" sqref="G37"/>
    </sheetView>
  </sheetViews>
  <sheetFormatPr defaultColWidth="9" defaultRowHeight="21"/>
  <cols>
    <col min="1" max="1" width="13.5" style="1" customWidth="1"/>
    <col min="2" max="2" width="11.875" style="1" customWidth="1"/>
    <col min="3" max="3" width="8.375" style="1" customWidth="1"/>
    <col min="4" max="4" width="10.375" style="1" customWidth="1"/>
    <col min="5" max="5" width="11.875" style="1" customWidth="1"/>
    <col min="6" max="6" width="8" style="1" customWidth="1"/>
    <col min="7" max="7" width="13.125" style="22" customWidth="1"/>
    <col min="8" max="8" width="1.875" style="1" customWidth="1"/>
    <col min="9" max="9" width="12.625" style="22" customWidth="1"/>
    <col min="10" max="10" width="1.5" style="1" customWidth="1"/>
    <col min="11" max="16384" width="9" style="1"/>
  </cols>
  <sheetData>
    <row r="1" spans="1:12">
      <c r="A1" s="250" t="str">
        <f>งบแสดงฐานะการเงิน!B1</f>
        <v>องค์การบริหารส่วนตำบลโคกสูง อำเภอหนองกี่ จังหวัดบุรีรัมย์</v>
      </c>
      <c r="B1" s="250"/>
      <c r="C1" s="250"/>
      <c r="D1" s="250"/>
      <c r="E1" s="250"/>
      <c r="F1" s="250"/>
      <c r="G1" s="250"/>
      <c r="H1" s="250"/>
      <c r="I1" s="250"/>
      <c r="J1" s="250"/>
      <c r="K1" s="11"/>
      <c r="L1" s="11"/>
    </row>
    <row r="2" spans="1:12">
      <c r="A2" s="250" t="s">
        <v>20</v>
      </c>
      <c r="B2" s="250"/>
      <c r="C2" s="250"/>
      <c r="D2" s="250"/>
      <c r="E2" s="250"/>
      <c r="F2" s="250"/>
      <c r="G2" s="250"/>
      <c r="H2" s="250"/>
      <c r="I2" s="250"/>
      <c r="J2" s="250"/>
      <c r="K2" s="11"/>
      <c r="L2" s="11"/>
    </row>
    <row r="3" spans="1:12">
      <c r="A3" s="250" t="s">
        <v>206</v>
      </c>
      <c r="B3" s="250"/>
      <c r="C3" s="250"/>
      <c r="D3" s="250"/>
      <c r="E3" s="250"/>
      <c r="F3" s="250"/>
      <c r="G3" s="250"/>
      <c r="H3" s="250"/>
      <c r="I3" s="250"/>
      <c r="J3" s="250"/>
      <c r="K3" s="11"/>
      <c r="L3" s="11"/>
    </row>
    <row r="4" spans="1:12" ht="12.75" customHeight="1"/>
    <row r="5" spans="1:12" ht="24" customHeight="1">
      <c r="A5" s="2" t="s">
        <v>39</v>
      </c>
      <c r="G5" s="25">
        <v>2563</v>
      </c>
      <c r="H5" s="4"/>
      <c r="I5" s="25">
        <v>2562</v>
      </c>
    </row>
    <row r="6" spans="1:12" ht="24" customHeight="1">
      <c r="B6" s="1" t="s">
        <v>40</v>
      </c>
      <c r="C6" s="1" t="s">
        <v>198</v>
      </c>
      <c r="G6" s="80">
        <v>0</v>
      </c>
      <c r="H6" s="80"/>
      <c r="I6" s="80">
        <v>0</v>
      </c>
    </row>
    <row r="7" spans="1:12" ht="24" customHeight="1">
      <c r="C7" s="1" t="s">
        <v>199</v>
      </c>
      <c r="G7" s="80">
        <v>0</v>
      </c>
      <c r="I7" s="80">
        <v>0</v>
      </c>
    </row>
    <row r="8" spans="1:12" ht="24" customHeight="1">
      <c r="C8" s="1" t="s">
        <v>200</v>
      </c>
      <c r="G8" s="80">
        <v>0</v>
      </c>
      <c r="I8" s="80">
        <v>0</v>
      </c>
    </row>
    <row r="9" spans="1:12" ht="24" customHeight="1">
      <c r="C9" s="1" t="s">
        <v>201</v>
      </c>
      <c r="G9" s="80">
        <v>0</v>
      </c>
      <c r="I9" s="80">
        <v>0</v>
      </c>
    </row>
    <row r="10" spans="1:12" ht="24" customHeight="1">
      <c r="C10" s="1" t="s">
        <v>139</v>
      </c>
      <c r="G10" s="22">
        <v>2658013.2200000002</v>
      </c>
      <c r="I10" s="22">
        <v>1484189.59</v>
      </c>
    </row>
    <row r="11" spans="1:12" ht="24" customHeight="1">
      <c r="C11" s="1" t="s">
        <v>140</v>
      </c>
      <c r="G11" s="22">
        <v>449025.44</v>
      </c>
      <c r="I11" s="22">
        <v>931547.95</v>
      </c>
    </row>
    <row r="12" spans="1:12" ht="24" customHeight="1">
      <c r="C12" s="1" t="s">
        <v>141</v>
      </c>
      <c r="G12" s="22">
        <v>2369290.2799999998</v>
      </c>
      <c r="I12" s="22">
        <v>3475276.75</v>
      </c>
    </row>
    <row r="13" spans="1:12" ht="24" customHeight="1">
      <c r="C13" s="1" t="s">
        <v>142</v>
      </c>
      <c r="G13" s="22">
        <v>507220.16</v>
      </c>
      <c r="I13" s="22">
        <v>345729.22</v>
      </c>
    </row>
    <row r="14" spans="1:12" ht="24" customHeight="1">
      <c r="C14" s="1" t="s">
        <v>143</v>
      </c>
      <c r="G14" s="22">
        <v>12752278.640000001</v>
      </c>
      <c r="I14" s="22">
        <v>14063456.07</v>
      </c>
    </row>
    <row r="15" spans="1:12" ht="24" customHeight="1" thickBot="1">
      <c r="B15" s="2" t="s">
        <v>41</v>
      </c>
      <c r="G15" s="24">
        <f>SUM(G7:G14)</f>
        <v>18735827.740000002</v>
      </c>
      <c r="I15" s="24">
        <f>SUM(I7:I14)</f>
        <v>20300199.579999998</v>
      </c>
    </row>
    <row r="16" spans="1:12" ht="15.75" customHeight="1" thickTop="1"/>
    <row r="17" spans="1:9" ht="15.75" customHeight="1"/>
    <row r="18" spans="1:9" ht="15.75" customHeight="1"/>
    <row r="19" spans="1:9" ht="24" customHeight="1">
      <c r="A19" s="2" t="s">
        <v>144</v>
      </c>
      <c r="B19" s="2"/>
      <c r="G19" s="25">
        <v>2563</v>
      </c>
      <c r="H19" s="165"/>
      <c r="I19" s="25">
        <v>2562</v>
      </c>
    </row>
    <row r="20" spans="1:9" ht="24" customHeight="1">
      <c r="A20" s="1" t="s">
        <v>145</v>
      </c>
      <c r="G20" s="80">
        <v>18232</v>
      </c>
      <c r="I20" s="80">
        <v>185200</v>
      </c>
    </row>
    <row r="21" spans="1:9" ht="24" customHeight="1">
      <c r="A21" s="266"/>
      <c r="B21" s="266"/>
      <c r="C21" s="266"/>
      <c r="D21" s="266"/>
      <c r="E21" s="266"/>
      <c r="F21" s="266"/>
      <c r="G21" s="266"/>
      <c r="H21" s="266"/>
      <c r="I21" s="266"/>
    </row>
    <row r="22" spans="1:9" ht="24" customHeight="1" thickBot="1">
      <c r="B22" s="179" t="s">
        <v>41</v>
      </c>
      <c r="C22" s="179"/>
      <c r="D22" s="179"/>
      <c r="F22" s="179"/>
      <c r="G22" s="180">
        <v>18232</v>
      </c>
      <c r="H22" s="6"/>
      <c r="I22" s="181">
        <f>+I20</f>
        <v>185200</v>
      </c>
    </row>
    <row r="23" spans="1:9" ht="24" customHeight="1" thickTop="1">
      <c r="B23" s="179"/>
      <c r="C23" s="179"/>
      <c r="D23" s="179"/>
      <c r="F23" s="179"/>
      <c r="G23" s="218"/>
      <c r="H23" s="6"/>
      <c r="I23" s="219"/>
    </row>
    <row r="24" spans="1:9" ht="24" customHeight="1"/>
    <row r="25" spans="1:9" ht="18.75" customHeight="1">
      <c r="A25" s="2" t="s">
        <v>207</v>
      </c>
      <c r="B25" s="2"/>
      <c r="G25" s="25">
        <v>2563</v>
      </c>
      <c r="H25" s="188"/>
      <c r="I25" s="25">
        <v>2562</v>
      </c>
    </row>
    <row r="26" spans="1:9">
      <c r="A26" s="1" t="s">
        <v>208</v>
      </c>
      <c r="G26" s="80">
        <v>9764000</v>
      </c>
      <c r="I26" s="80">
        <v>0</v>
      </c>
    </row>
    <row r="27" spans="1:9">
      <c r="A27" s="266"/>
      <c r="B27" s="266"/>
      <c r="C27" s="266"/>
      <c r="D27" s="266"/>
      <c r="E27" s="266"/>
      <c r="F27" s="266"/>
      <c r="G27" s="266"/>
      <c r="H27" s="266"/>
      <c r="I27" s="266"/>
    </row>
    <row r="28" spans="1:9" ht="21.75" thickBot="1">
      <c r="B28" s="179" t="s">
        <v>41</v>
      </c>
      <c r="C28" s="179"/>
      <c r="D28" s="179"/>
      <c r="F28" s="179"/>
      <c r="G28" s="180">
        <f>+G26</f>
        <v>9764000</v>
      </c>
      <c r="H28" s="6"/>
      <c r="I28" s="181">
        <f>+I26</f>
        <v>0</v>
      </c>
    </row>
    <row r="29" spans="1:9" ht="21.75" thickTop="1"/>
    <row r="30" spans="1:9">
      <c r="A30" s="2" t="s">
        <v>238</v>
      </c>
      <c r="B30" s="2"/>
      <c r="G30" s="1"/>
      <c r="I30" s="1"/>
    </row>
    <row r="31" spans="1:9">
      <c r="G31" s="1"/>
      <c r="I31" s="1"/>
    </row>
    <row r="32" spans="1:9">
      <c r="A32" s="260" t="s">
        <v>233</v>
      </c>
      <c r="B32" s="261"/>
      <c r="C32" s="257">
        <v>2563</v>
      </c>
      <c r="D32" s="258"/>
      <c r="E32" s="259"/>
      <c r="F32" s="202"/>
      <c r="G32" s="258">
        <v>2562</v>
      </c>
      <c r="H32" s="258"/>
      <c r="I32" s="259"/>
    </row>
    <row r="33" spans="1:9">
      <c r="A33" s="262"/>
      <c r="B33" s="263"/>
      <c r="C33" s="260" t="s">
        <v>234</v>
      </c>
      <c r="D33" s="203" t="s">
        <v>235</v>
      </c>
      <c r="E33" s="251" t="s">
        <v>38</v>
      </c>
      <c r="F33" s="251" t="s">
        <v>234</v>
      </c>
      <c r="G33" s="203" t="s">
        <v>235</v>
      </c>
      <c r="H33" s="260" t="s">
        <v>38</v>
      </c>
      <c r="I33" s="261"/>
    </row>
    <row r="34" spans="1:9">
      <c r="A34" s="264"/>
      <c r="B34" s="265"/>
      <c r="C34" s="264"/>
      <c r="D34" s="201" t="s">
        <v>236</v>
      </c>
      <c r="E34" s="252"/>
      <c r="F34" s="252"/>
      <c r="G34" s="201" t="s">
        <v>236</v>
      </c>
      <c r="H34" s="264"/>
      <c r="I34" s="265"/>
    </row>
    <row r="35" spans="1:9">
      <c r="A35" s="204" t="s">
        <v>239</v>
      </c>
      <c r="B35" s="204"/>
      <c r="C35" s="205">
        <v>2563</v>
      </c>
      <c r="D35" s="205">
        <v>1</v>
      </c>
      <c r="E35" s="206">
        <v>7981.93</v>
      </c>
      <c r="F35" s="205">
        <v>2562</v>
      </c>
      <c r="G35" s="205" t="s">
        <v>240</v>
      </c>
      <c r="H35" s="255">
        <v>0</v>
      </c>
      <c r="I35" s="256"/>
    </row>
    <row r="36" spans="1:9">
      <c r="A36" s="257" t="s">
        <v>41</v>
      </c>
      <c r="B36" s="258"/>
      <c r="C36" s="259"/>
      <c r="D36" s="200">
        <f>SUM(D35:D35)</f>
        <v>1</v>
      </c>
      <c r="E36" s="207">
        <f>SUM(E35:E35)</f>
        <v>7981.93</v>
      </c>
      <c r="F36" s="208"/>
      <c r="G36" s="200" t="s">
        <v>240</v>
      </c>
      <c r="I36" s="209">
        <f>SUM(H35:H35)</f>
        <v>0</v>
      </c>
    </row>
    <row r="37" spans="1:9">
      <c r="A37" s="257" t="s">
        <v>237</v>
      </c>
      <c r="B37" s="258"/>
      <c r="C37" s="259"/>
      <c r="D37" s="201">
        <f>D36</f>
        <v>1</v>
      </c>
      <c r="E37" s="210">
        <f>E36</f>
        <v>7981.93</v>
      </c>
      <c r="F37" s="211"/>
      <c r="G37" s="201" t="s">
        <v>240</v>
      </c>
      <c r="H37" s="212"/>
      <c r="I37" s="213">
        <f>I36</f>
        <v>0</v>
      </c>
    </row>
  </sheetData>
  <mergeCells count="21">
    <mergeCell ref="A27:B27"/>
    <mergeCell ref="C27:D27"/>
    <mergeCell ref="E27:G27"/>
    <mergeCell ref="H27:I27"/>
    <mergeCell ref="A1:J1"/>
    <mergeCell ref="A2:J2"/>
    <mergeCell ref="A3:J3"/>
    <mergeCell ref="A21:B21"/>
    <mergeCell ref="C21:D21"/>
    <mergeCell ref="E21:G21"/>
    <mergeCell ref="H21:I21"/>
    <mergeCell ref="H35:I35"/>
    <mergeCell ref="A36:C36"/>
    <mergeCell ref="A37:C37"/>
    <mergeCell ref="A32:B34"/>
    <mergeCell ref="C32:E32"/>
    <mergeCell ref="G32:I32"/>
    <mergeCell ref="C33:C34"/>
    <mergeCell ref="E33:E34"/>
    <mergeCell ref="F33:F34"/>
    <mergeCell ref="H33:I34"/>
  </mergeCells>
  <printOptions horizontalCentered="1"/>
  <pageMargins left="0.9055118110236221" right="0.19685039370078741" top="0.70866141732283472" bottom="0.27559055118110237" header="0.31496062992125984" footer="0.15748031496062992"/>
  <pageSetup paperSize="9" scale="93" orientation="portrait" r:id="rId1"/>
  <ignoredErrors>
    <ignoredError sqref="G15:I1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I30"/>
  <sheetViews>
    <sheetView topLeftCell="A19" zoomScaleSheetLayoutView="130" workbookViewId="0">
      <selection activeCell="D15" sqref="D15:G15"/>
    </sheetView>
  </sheetViews>
  <sheetFormatPr defaultColWidth="9" defaultRowHeight="21"/>
  <cols>
    <col min="1" max="1" width="13.5" style="1" customWidth="1"/>
    <col min="2" max="2" width="11.875" style="1" customWidth="1"/>
    <col min="3" max="3" width="0.5" style="1" customWidth="1"/>
    <col min="4" max="4" width="10.375" style="1" customWidth="1"/>
    <col min="5" max="5" width="11.75" style="1" customWidth="1"/>
    <col min="6" max="6" width="9" style="1" customWidth="1"/>
    <col min="7" max="7" width="25.25" style="22" customWidth="1"/>
    <col min="8" max="8" width="12.125" style="1" customWidth="1"/>
    <col min="9" max="16384" width="9" style="1"/>
  </cols>
  <sheetData>
    <row r="1" spans="1:9">
      <c r="A1" s="250" t="str">
        <f>+'ม. 3,4'!A1:J1</f>
        <v>องค์การบริหารส่วนตำบลโคกสูง อำเภอหนองกี่ จังหวัดบุรีรัมย์</v>
      </c>
      <c r="B1" s="250"/>
      <c r="C1" s="250"/>
      <c r="D1" s="250"/>
      <c r="E1" s="250"/>
      <c r="F1" s="250"/>
      <c r="G1" s="250"/>
      <c r="H1" s="250"/>
      <c r="I1" s="11"/>
    </row>
    <row r="2" spans="1:9">
      <c r="A2" s="250" t="s">
        <v>20</v>
      </c>
      <c r="B2" s="250"/>
      <c r="C2" s="250"/>
      <c r="D2" s="250"/>
      <c r="E2" s="250"/>
      <c r="F2" s="250"/>
      <c r="G2" s="250"/>
      <c r="H2" s="250"/>
      <c r="I2" s="11"/>
    </row>
    <row r="3" spans="1:9">
      <c r="A3" s="250" t="s">
        <v>206</v>
      </c>
      <c r="B3" s="250"/>
      <c r="C3" s="250"/>
      <c r="D3" s="250"/>
      <c r="E3" s="250"/>
      <c r="F3" s="250"/>
      <c r="G3" s="250"/>
      <c r="H3" s="250"/>
      <c r="I3" s="11"/>
    </row>
    <row r="5" spans="1:9">
      <c r="A5" s="2" t="s">
        <v>232</v>
      </c>
    </row>
    <row r="6" spans="1:9">
      <c r="A6" s="2" t="s">
        <v>209</v>
      </c>
    </row>
    <row r="7" spans="1:9">
      <c r="A7" s="277" t="s">
        <v>42</v>
      </c>
      <c r="B7" s="277"/>
      <c r="C7" s="277"/>
      <c r="D7" s="268" t="s">
        <v>106</v>
      </c>
      <c r="E7" s="269"/>
      <c r="F7" s="269"/>
      <c r="G7" s="270"/>
      <c r="H7" s="82" t="s">
        <v>38</v>
      </c>
    </row>
    <row r="8" spans="1:9" ht="21" customHeight="1">
      <c r="A8" s="267" t="s">
        <v>154</v>
      </c>
      <c r="B8" s="267"/>
      <c r="C8" s="267"/>
      <c r="D8" s="152" t="s">
        <v>158</v>
      </c>
      <c r="E8" s="153"/>
      <c r="F8" s="153"/>
      <c r="G8" s="154"/>
      <c r="H8" s="83">
        <v>40000</v>
      </c>
    </row>
    <row r="9" spans="1:9" ht="21" customHeight="1">
      <c r="A9" s="267" t="s">
        <v>152</v>
      </c>
      <c r="B9" s="267"/>
      <c r="C9" s="267"/>
      <c r="D9" s="271" t="s">
        <v>159</v>
      </c>
      <c r="E9" s="272"/>
      <c r="F9" s="272"/>
      <c r="G9" s="273"/>
      <c r="H9" s="83">
        <v>40000</v>
      </c>
    </row>
    <row r="10" spans="1:9" ht="21" customHeight="1">
      <c r="A10" s="267" t="s">
        <v>155</v>
      </c>
      <c r="B10" s="267"/>
      <c r="C10" s="267"/>
      <c r="D10" s="274" t="s">
        <v>160</v>
      </c>
      <c r="E10" s="275"/>
      <c r="F10" s="275"/>
      <c r="G10" s="276"/>
      <c r="H10" s="83">
        <v>40000</v>
      </c>
    </row>
    <row r="11" spans="1:9" ht="21" customHeight="1">
      <c r="A11" s="267" t="s">
        <v>156</v>
      </c>
      <c r="B11" s="267"/>
      <c r="C11" s="267"/>
      <c r="D11" s="274" t="s">
        <v>161</v>
      </c>
      <c r="E11" s="275"/>
      <c r="F11" s="275"/>
      <c r="G11" s="276"/>
      <c r="H11" s="83">
        <v>40000</v>
      </c>
    </row>
    <row r="12" spans="1:9" ht="21" customHeight="1">
      <c r="A12" s="267" t="s">
        <v>150</v>
      </c>
      <c r="B12" s="267"/>
      <c r="C12" s="267"/>
      <c r="D12" s="274" t="s">
        <v>162</v>
      </c>
      <c r="E12" s="275"/>
      <c r="F12" s="275"/>
      <c r="G12" s="276"/>
      <c r="H12" s="83">
        <v>40000</v>
      </c>
    </row>
    <row r="13" spans="1:9" ht="21" customHeight="1">
      <c r="A13" s="267" t="s">
        <v>153</v>
      </c>
      <c r="B13" s="267"/>
      <c r="C13" s="267"/>
      <c r="D13" s="274" t="s">
        <v>164</v>
      </c>
      <c r="E13" s="275"/>
      <c r="F13" s="275"/>
      <c r="G13" s="276"/>
      <c r="H13" s="83">
        <v>40000</v>
      </c>
    </row>
    <row r="14" spans="1:9" ht="21" customHeight="1">
      <c r="A14" s="278" t="s">
        <v>151</v>
      </c>
      <c r="B14" s="278"/>
      <c r="C14" s="278"/>
      <c r="D14" s="274" t="s">
        <v>163</v>
      </c>
      <c r="E14" s="275"/>
      <c r="F14" s="275"/>
      <c r="G14" s="276"/>
      <c r="H14" s="83">
        <v>27200</v>
      </c>
    </row>
    <row r="15" spans="1:9" ht="21" customHeight="1">
      <c r="A15" s="267" t="s">
        <v>149</v>
      </c>
      <c r="B15" s="267"/>
      <c r="C15" s="267"/>
      <c r="D15" s="274" t="s">
        <v>165</v>
      </c>
      <c r="E15" s="275"/>
      <c r="F15" s="275"/>
      <c r="G15" s="276"/>
      <c r="H15" s="83">
        <v>12800</v>
      </c>
    </row>
    <row r="16" spans="1:9" ht="21" customHeight="1">
      <c r="A16" s="267" t="s">
        <v>157</v>
      </c>
      <c r="B16" s="267"/>
      <c r="C16" s="267"/>
      <c r="D16" s="274" t="s">
        <v>166</v>
      </c>
      <c r="E16" s="275"/>
      <c r="F16" s="275"/>
      <c r="G16" s="276"/>
      <c r="H16" s="83">
        <v>40000</v>
      </c>
    </row>
    <row r="17" spans="1:8">
      <c r="A17" s="268" t="s">
        <v>41</v>
      </c>
      <c r="B17" s="269"/>
      <c r="C17" s="269"/>
      <c r="D17" s="269"/>
      <c r="E17" s="269"/>
      <c r="F17" s="269"/>
      <c r="G17" s="270"/>
      <c r="H17" s="84">
        <f>SUM(H8:H16)</f>
        <v>320000</v>
      </c>
    </row>
    <row r="19" spans="1:8">
      <c r="A19" s="2" t="s">
        <v>127</v>
      </c>
    </row>
    <row r="20" spans="1:8">
      <c r="A20" s="277" t="s">
        <v>42</v>
      </c>
      <c r="B20" s="277"/>
      <c r="C20" s="277"/>
      <c r="D20" s="268" t="s">
        <v>106</v>
      </c>
      <c r="E20" s="269"/>
      <c r="F20" s="269"/>
      <c r="G20" s="270"/>
      <c r="H20" s="82" t="s">
        <v>38</v>
      </c>
    </row>
    <row r="21" spans="1:8" ht="21" customHeight="1">
      <c r="A21" s="267" t="s">
        <v>154</v>
      </c>
      <c r="B21" s="267"/>
      <c r="C21" s="267"/>
      <c r="D21" s="166" t="s">
        <v>158</v>
      </c>
      <c r="E21" s="153"/>
      <c r="F21" s="153"/>
      <c r="G21" s="154"/>
      <c r="H21" s="83">
        <v>60000</v>
      </c>
    </row>
    <row r="22" spans="1:8" ht="21" customHeight="1">
      <c r="A22" s="267" t="s">
        <v>152</v>
      </c>
      <c r="B22" s="267"/>
      <c r="C22" s="267"/>
      <c r="D22" s="271" t="s">
        <v>159</v>
      </c>
      <c r="E22" s="272"/>
      <c r="F22" s="272"/>
      <c r="G22" s="273"/>
      <c r="H22" s="83">
        <v>60000</v>
      </c>
    </row>
    <row r="23" spans="1:8" ht="21" customHeight="1">
      <c r="A23" s="267" t="s">
        <v>155</v>
      </c>
      <c r="B23" s="267"/>
      <c r="C23" s="267"/>
      <c r="D23" s="274" t="s">
        <v>160</v>
      </c>
      <c r="E23" s="275"/>
      <c r="F23" s="275"/>
      <c r="G23" s="276"/>
      <c r="H23" s="83">
        <v>60000</v>
      </c>
    </row>
    <row r="24" spans="1:8" ht="21" customHeight="1">
      <c r="A24" s="267" t="s">
        <v>156</v>
      </c>
      <c r="B24" s="267"/>
      <c r="C24" s="267"/>
      <c r="D24" s="274" t="s">
        <v>161</v>
      </c>
      <c r="E24" s="275"/>
      <c r="F24" s="275"/>
      <c r="G24" s="276"/>
      <c r="H24" s="83">
        <v>60000</v>
      </c>
    </row>
    <row r="25" spans="1:8" ht="21" customHeight="1">
      <c r="A25" s="267" t="s">
        <v>150</v>
      </c>
      <c r="B25" s="267"/>
      <c r="C25" s="267"/>
      <c r="D25" s="274" t="s">
        <v>162</v>
      </c>
      <c r="E25" s="275"/>
      <c r="F25" s="275"/>
      <c r="G25" s="276"/>
      <c r="H25" s="83">
        <v>60000</v>
      </c>
    </row>
    <row r="26" spans="1:8" ht="21" customHeight="1">
      <c r="A26" s="267" t="s">
        <v>153</v>
      </c>
      <c r="B26" s="267"/>
      <c r="C26" s="267"/>
      <c r="D26" s="274" t="s">
        <v>164</v>
      </c>
      <c r="E26" s="275"/>
      <c r="F26" s="275"/>
      <c r="G26" s="276"/>
      <c r="H26" s="83">
        <v>60000</v>
      </c>
    </row>
    <row r="27" spans="1:8" ht="21" customHeight="1">
      <c r="A27" s="278" t="s">
        <v>151</v>
      </c>
      <c r="B27" s="278"/>
      <c r="C27" s="278"/>
      <c r="D27" s="274" t="s">
        <v>163</v>
      </c>
      <c r="E27" s="275"/>
      <c r="F27" s="275"/>
      <c r="G27" s="276"/>
      <c r="H27" s="83">
        <v>40800</v>
      </c>
    </row>
    <row r="28" spans="1:8" ht="21" customHeight="1">
      <c r="A28" s="267" t="s">
        <v>149</v>
      </c>
      <c r="B28" s="267"/>
      <c r="C28" s="267"/>
      <c r="D28" s="274" t="s">
        <v>165</v>
      </c>
      <c r="E28" s="275"/>
      <c r="F28" s="275"/>
      <c r="G28" s="276"/>
      <c r="H28" s="83">
        <v>19200</v>
      </c>
    </row>
    <row r="29" spans="1:8" ht="21" customHeight="1">
      <c r="A29" s="267" t="s">
        <v>157</v>
      </c>
      <c r="B29" s="267"/>
      <c r="C29" s="267"/>
      <c r="D29" s="274" t="s">
        <v>166</v>
      </c>
      <c r="E29" s="275"/>
      <c r="F29" s="275"/>
      <c r="G29" s="276"/>
      <c r="H29" s="83">
        <v>60000</v>
      </c>
    </row>
    <row r="30" spans="1:8">
      <c r="A30" s="268" t="s">
        <v>41</v>
      </c>
      <c r="B30" s="269"/>
      <c r="C30" s="269"/>
      <c r="D30" s="269"/>
      <c r="E30" s="269"/>
      <c r="F30" s="269"/>
      <c r="G30" s="270"/>
      <c r="H30" s="84">
        <f>SUM(H21:H29)</f>
        <v>480000</v>
      </c>
    </row>
  </sheetData>
  <mergeCells count="43">
    <mergeCell ref="A29:C29"/>
    <mergeCell ref="D29:G29"/>
    <mergeCell ref="A30:G30"/>
    <mergeCell ref="A23:C23"/>
    <mergeCell ref="A22:C22"/>
    <mergeCell ref="A25:C25"/>
    <mergeCell ref="A28:C28"/>
    <mergeCell ref="D28:G28"/>
    <mergeCell ref="A24:C24"/>
    <mergeCell ref="D24:G24"/>
    <mergeCell ref="D22:G22"/>
    <mergeCell ref="D23:G23"/>
    <mergeCell ref="A17:G17"/>
    <mergeCell ref="D12:G12"/>
    <mergeCell ref="D13:G13"/>
    <mergeCell ref="A16:C16"/>
    <mergeCell ref="A12:C12"/>
    <mergeCell ref="A13:C13"/>
    <mergeCell ref="A14:C14"/>
    <mergeCell ref="A15:C15"/>
    <mergeCell ref="D14:G14"/>
    <mergeCell ref="D15:G15"/>
    <mergeCell ref="D16:G16"/>
    <mergeCell ref="A20:C20"/>
    <mergeCell ref="D20:G20"/>
    <mergeCell ref="A21:C21"/>
    <mergeCell ref="A27:C27"/>
    <mergeCell ref="A26:C26"/>
    <mergeCell ref="D25:G25"/>
    <mergeCell ref="D26:G26"/>
    <mergeCell ref="D27:G27"/>
    <mergeCell ref="A1:H1"/>
    <mergeCell ref="A2:H2"/>
    <mergeCell ref="A3:H3"/>
    <mergeCell ref="A7:C7"/>
    <mergeCell ref="A8:C8"/>
    <mergeCell ref="A9:C9"/>
    <mergeCell ref="D7:G7"/>
    <mergeCell ref="A10:C10"/>
    <mergeCell ref="A11:C11"/>
    <mergeCell ref="D9:G9"/>
    <mergeCell ref="D10:G10"/>
    <mergeCell ref="D11:G11"/>
  </mergeCells>
  <printOptions horizontalCentered="1"/>
  <pageMargins left="0.51181102362204722" right="0.19685039370078741" top="0.74803149606299213" bottom="0.51181102362204722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W15"/>
  <sheetViews>
    <sheetView zoomScaleSheetLayoutView="130" workbookViewId="0">
      <selection activeCell="G15" sqref="G15"/>
    </sheetView>
  </sheetViews>
  <sheetFormatPr defaultColWidth="9" defaultRowHeight="21"/>
  <cols>
    <col min="1" max="1" width="13.625" style="1" customWidth="1"/>
    <col min="2" max="2" width="14.75" style="1" customWidth="1"/>
    <col min="3" max="3" width="15.875" style="1" customWidth="1"/>
    <col min="4" max="4" width="10" style="1" customWidth="1"/>
    <col min="5" max="5" width="15.625" style="1" customWidth="1"/>
    <col min="6" max="6" width="13.625" style="1" customWidth="1"/>
    <col min="7" max="7" width="12.125" style="22" customWidth="1"/>
    <col min="8" max="16384" width="9" style="1"/>
  </cols>
  <sheetData>
    <row r="1" spans="1:23">
      <c r="A1" s="250" t="str">
        <f>งบแสดงฐานะการเงิน!B1</f>
        <v>องค์การบริหารส่วนตำบลโคกสูง อำเภอหนองกี่ จังหวัดบุรีรัมย์</v>
      </c>
      <c r="B1" s="250"/>
      <c r="C1" s="250"/>
      <c r="D1" s="250"/>
      <c r="E1" s="250"/>
      <c r="F1" s="250"/>
      <c r="G1" s="250"/>
      <c r="H1" s="11"/>
    </row>
    <row r="2" spans="1:23">
      <c r="A2" s="250" t="s">
        <v>20</v>
      </c>
      <c r="B2" s="250"/>
      <c r="C2" s="250"/>
      <c r="D2" s="250"/>
      <c r="E2" s="250"/>
      <c r="F2" s="250"/>
      <c r="G2" s="250"/>
      <c r="H2" s="11"/>
    </row>
    <row r="3" spans="1:23">
      <c r="A3" s="250" t="s">
        <v>206</v>
      </c>
      <c r="B3" s="250"/>
      <c r="C3" s="250"/>
      <c r="D3" s="250"/>
      <c r="E3" s="250"/>
      <c r="F3" s="250"/>
      <c r="G3" s="250"/>
      <c r="H3" s="11"/>
    </row>
    <row r="4" spans="1:23" ht="9.75" customHeight="1">
      <c r="A4" s="77"/>
      <c r="B4" s="77"/>
      <c r="C4" s="77"/>
      <c r="D4" s="77"/>
      <c r="E4" s="77"/>
      <c r="F4" s="77"/>
      <c r="G4" s="77"/>
      <c r="H4" s="11"/>
    </row>
    <row r="5" spans="1:23">
      <c r="A5" s="2" t="s">
        <v>242</v>
      </c>
    </row>
    <row r="6" spans="1:23">
      <c r="A6" s="2" t="s">
        <v>202</v>
      </c>
    </row>
    <row r="7" spans="1:23">
      <c r="A7" s="29" t="s">
        <v>43</v>
      </c>
      <c r="B7" s="29" t="s">
        <v>44</v>
      </c>
      <c r="C7" s="29" t="s">
        <v>45</v>
      </c>
      <c r="D7" s="29" t="s">
        <v>46</v>
      </c>
      <c r="E7" s="29" t="s">
        <v>47</v>
      </c>
      <c r="F7" s="29" t="s">
        <v>48</v>
      </c>
      <c r="G7" s="78" t="s">
        <v>38</v>
      </c>
    </row>
    <row r="8" spans="1:23" ht="90" customHeight="1">
      <c r="A8" s="86" t="s">
        <v>67</v>
      </c>
      <c r="B8" s="86" t="s">
        <v>68</v>
      </c>
      <c r="C8" s="86" t="s">
        <v>60</v>
      </c>
      <c r="D8" s="86" t="s">
        <v>87</v>
      </c>
      <c r="E8" s="86" t="s">
        <v>107</v>
      </c>
      <c r="F8" s="86" t="s">
        <v>210</v>
      </c>
      <c r="G8" s="87">
        <v>230280</v>
      </c>
    </row>
    <row r="9" spans="1:23" ht="87" customHeight="1">
      <c r="A9" s="88" t="s">
        <v>67</v>
      </c>
      <c r="B9" s="88" t="s">
        <v>68</v>
      </c>
      <c r="C9" s="88" t="s">
        <v>108</v>
      </c>
      <c r="D9" s="88" t="s">
        <v>87</v>
      </c>
      <c r="E9" s="88" t="s">
        <v>107</v>
      </c>
      <c r="F9" s="88" t="s">
        <v>210</v>
      </c>
      <c r="G9" s="91">
        <v>132090</v>
      </c>
    </row>
    <row r="10" spans="1:23" ht="84" customHeight="1">
      <c r="A10" s="88" t="s">
        <v>67</v>
      </c>
      <c r="B10" s="88" t="s">
        <v>71</v>
      </c>
      <c r="C10" s="88" t="s">
        <v>72</v>
      </c>
      <c r="D10" s="88" t="s">
        <v>87</v>
      </c>
      <c r="E10" s="88" t="s">
        <v>107</v>
      </c>
      <c r="F10" s="88" t="s">
        <v>210</v>
      </c>
      <c r="G10" s="91">
        <v>198990</v>
      </c>
    </row>
    <row r="11" spans="1:23" s="133" customFormat="1" ht="84" customHeight="1">
      <c r="A11" s="88" t="s">
        <v>67</v>
      </c>
      <c r="B11" s="88" t="s">
        <v>71</v>
      </c>
      <c r="C11" s="88" t="s">
        <v>109</v>
      </c>
      <c r="D11" s="88" t="s">
        <v>73</v>
      </c>
      <c r="E11" s="88" t="s">
        <v>110</v>
      </c>
      <c r="F11" s="88" t="s">
        <v>211</v>
      </c>
      <c r="G11" s="91">
        <v>108372.6</v>
      </c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</row>
    <row r="12" spans="1:23" ht="84.6" customHeight="1">
      <c r="A12" s="88" t="s">
        <v>67</v>
      </c>
      <c r="B12" s="88" t="s">
        <v>112</v>
      </c>
      <c r="C12" s="88" t="s">
        <v>113</v>
      </c>
      <c r="D12" s="88" t="s">
        <v>87</v>
      </c>
      <c r="E12" s="88" t="s">
        <v>107</v>
      </c>
      <c r="F12" s="88" t="s">
        <v>210</v>
      </c>
      <c r="G12" s="91">
        <v>84290</v>
      </c>
    </row>
    <row r="13" spans="1:23" ht="87.75" customHeight="1">
      <c r="A13" s="88" t="s">
        <v>67</v>
      </c>
      <c r="B13" s="88" t="s">
        <v>75</v>
      </c>
      <c r="C13" s="88" t="s">
        <v>114</v>
      </c>
      <c r="D13" s="88" t="s">
        <v>87</v>
      </c>
      <c r="E13" s="88" t="s">
        <v>107</v>
      </c>
      <c r="F13" s="88" t="s">
        <v>210</v>
      </c>
      <c r="G13" s="91">
        <v>56680</v>
      </c>
    </row>
    <row r="14" spans="1:23" ht="127.5" customHeight="1">
      <c r="A14" s="221" t="s">
        <v>67</v>
      </c>
      <c r="B14" s="221" t="s">
        <v>74</v>
      </c>
      <c r="C14" s="221" t="s">
        <v>111</v>
      </c>
      <c r="D14" s="221" t="s">
        <v>69</v>
      </c>
      <c r="E14" s="221" t="s">
        <v>212</v>
      </c>
      <c r="F14" s="221" t="s">
        <v>146</v>
      </c>
      <c r="G14" s="222">
        <v>51000</v>
      </c>
    </row>
    <row r="15" spans="1:23" ht="123" customHeight="1">
      <c r="A15" s="137" t="s">
        <v>67</v>
      </c>
      <c r="B15" s="137" t="s">
        <v>147</v>
      </c>
      <c r="C15" s="137" t="s">
        <v>148</v>
      </c>
      <c r="D15" s="137" t="s">
        <v>76</v>
      </c>
      <c r="E15" s="137" t="s">
        <v>213</v>
      </c>
      <c r="F15" s="137" t="s">
        <v>214</v>
      </c>
      <c r="G15" s="138">
        <v>150000</v>
      </c>
    </row>
  </sheetData>
  <mergeCells count="3">
    <mergeCell ref="A1:G1"/>
    <mergeCell ref="A2:G2"/>
    <mergeCell ref="A3:G3"/>
  </mergeCells>
  <printOptions horizontalCentered="1"/>
  <pageMargins left="0.70866141732283472" right="0.11811023622047245" top="0.55118110236220474" bottom="0.15748031496062992" header="0.11811023622047245" footer="0.11811023622047245"/>
  <pageSetup paperSize="9" scale="85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6"/>
  <sheetViews>
    <sheetView topLeftCell="A13" workbookViewId="0">
      <selection activeCell="F16" sqref="F16"/>
    </sheetView>
  </sheetViews>
  <sheetFormatPr defaultColWidth="9" defaultRowHeight="21"/>
  <cols>
    <col min="1" max="1" width="12.625" style="1" customWidth="1"/>
    <col min="2" max="2" width="16.25" style="1" customWidth="1"/>
    <col min="3" max="3" width="13.125" style="1" customWidth="1"/>
    <col min="4" max="4" width="9.125" style="1" customWidth="1"/>
    <col min="5" max="5" width="10.75" style="1" customWidth="1"/>
    <col min="6" max="6" width="17.625" style="1" customWidth="1"/>
    <col min="7" max="7" width="10" style="22" customWidth="1"/>
    <col min="8" max="16384" width="9" style="1"/>
  </cols>
  <sheetData>
    <row r="1" spans="1:7">
      <c r="A1" s="250" t="str">
        <f>งบแสดงฐานะการเงิน!B1</f>
        <v>องค์การบริหารส่วนตำบลโคกสูง อำเภอหนองกี่ จังหวัดบุรีรัมย์</v>
      </c>
      <c r="B1" s="250"/>
      <c r="C1" s="250"/>
      <c r="D1" s="250"/>
      <c r="E1" s="250"/>
      <c r="F1" s="250"/>
      <c r="G1" s="250"/>
    </row>
    <row r="2" spans="1:7" ht="25.9" customHeight="1">
      <c r="A2" s="191"/>
      <c r="B2" s="191"/>
      <c r="C2" s="191" t="s">
        <v>195</v>
      </c>
      <c r="D2" s="191"/>
      <c r="E2" s="191"/>
      <c r="F2" s="191"/>
      <c r="G2" s="191"/>
    </row>
    <row r="3" spans="1:7">
      <c r="A3" s="250" t="s">
        <v>20</v>
      </c>
      <c r="B3" s="250"/>
      <c r="C3" s="250"/>
      <c r="D3" s="250"/>
      <c r="E3" s="250"/>
      <c r="F3" s="250"/>
      <c r="G3" s="250"/>
    </row>
    <row r="4" spans="1:7">
      <c r="A4" s="250" t="s">
        <v>206</v>
      </c>
      <c r="B4" s="250"/>
      <c r="C4" s="250"/>
      <c r="D4" s="250"/>
      <c r="E4" s="250"/>
      <c r="F4" s="250"/>
      <c r="G4" s="250"/>
    </row>
    <row r="5" spans="1:7">
      <c r="A5" s="2" t="s">
        <v>241</v>
      </c>
    </row>
    <row r="6" spans="1:7">
      <c r="A6" s="2" t="s">
        <v>202</v>
      </c>
    </row>
    <row r="7" spans="1:7">
      <c r="A7" s="192" t="s">
        <v>43</v>
      </c>
      <c r="B7" s="192" t="s">
        <v>44</v>
      </c>
      <c r="C7" s="192" t="s">
        <v>45</v>
      </c>
      <c r="D7" s="192" t="s">
        <v>46</v>
      </c>
      <c r="E7" s="192" t="s">
        <v>47</v>
      </c>
      <c r="F7" s="192" t="s">
        <v>48</v>
      </c>
      <c r="G7" s="192" t="s">
        <v>38</v>
      </c>
    </row>
    <row r="8" spans="1:7" ht="60" customHeight="1">
      <c r="A8" s="88" t="s">
        <v>67</v>
      </c>
      <c r="B8" s="88" t="s">
        <v>147</v>
      </c>
      <c r="C8" s="88" t="s">
        <v>148</v>
      </c>
      <c r="D8" s="88" t="s">
        <v>76</v>
      </c>
      <c r="E8" s="88" t="s">
        <v>213</v>
      </c>
      <c r="F8" s="89" t="s">
        <v>215</v>
      </c>
      <c r="G8" s="90">
        <v>100000</v>
      </c>
    </row>
    <row r="9" spans="1:7" ht="89.25" customHeight="1">
      <c r="A9" s="88" t="s">
        <v>67</v>
      </c>
      <c r="B9" s="88" t="s">
        <v>147</v>
      </c>
      <c r="C9" s="88" t="s">
        <v>148</v>
      </c>
      <c r="D9" s="88" t="s">
        <v>76</v>
      </c>
      <c r="E9" s="88" t="s">
        <v>77</v>
      </c>
      <c r="F9" s="88" t="s">
        <v>216</v>
      </c>
      <c r="G9" s="91">
        <v>350000</v>
      </c>
    </row>
    <row r="10" spans="1:7" ht="78" customHeight="1">
      <c r="A10" s="88" t="s">
        <v>67</v>
      </c>
      <c r="B10" s="88" t="s">
        <v>147</v>
      </c>
      <c r="C10" s="88" t="s">
        <v>148</v>
      </c>
      <c r="D10" s="88" t="s">
        <v>76</v>
      </c>
      <c r="E10" s="88" t="s">
        <v>77</v>
      </c>
      <c r="F10" s="89" t="s">
        <v>217</v>
      </c>
      <c r="G10" s="90">
        <v>150000</v>
      </c>
    </row>
    <row r="11" spans="1:7" ht="63">
      <c r="A11" s="88" t="s">
        <v>67</v>
      </c>
      <c r="B11" s="88" t="s">
        <v>147</v>
      </c>
      <c r="C11" s="88" t="s">
        <v>148</v>
      </c>
      <c r="D11" s="88" t="s">
        <v>76</v>
      </c>
      <c r="E11" s="88" t="s">
        <v>77</v>
      </c>
      <c r="F11" s="88" t="s">
        <v>218</v>
      </c>
      <c r="G11" s="91">
        <v>150000</v>
      </c>
    </row>
    <row r="12" spans="1:7" ht="95.25" customHeight="1">
      <c r="A12" s="88" t="s">
        <v>67</v>
      </c>
      <c r="B12" s="88" t="s">
        <v>147</v>
      </c>
      <c r="C12" s="88" t="s">
        <v>148</v>
      </c>
      <c r="D12" s="88" t="s">
        <v>76</v>
      </c>
      <c r="E12" s="88" t="s">
        <v>77</v>
      </c>
      <c r="F12" s="88" t="s">
        <v>219</v>
      </c>
      <c r="G12" s="91">
        <v>250000</v>
      </c>
    </row>
    <row r="13" spans="1:7" ht="131.25" customHeight="1">
      <c r="A13" s="88" t="s">
        <v>67</v>
      </c>
      <c r="B13" s="88" t="s">
        <v>147</v>
      </c>
      <c r="C13" s="88" t="s">
        <v>148</v>
      </c>
      <c r="D13" s="88" t="s">
        <v>76</v>
      </c>
      <c r="E13" s="88" t="s">
        <v>77</v>
      </c>
      <c r="F13" s="88" t="s">
        <v>220</v>
      </c>
      <c r="G13" s="91">
        <v>88000</v>
      </c>
    </row>
    <row r="14" spans="1:7" ht="69.75" customHeight="1">
      <c r="A14" s="193" t="s">
        <v>67</v>
      </c>
      <c r="B14" s="193" t="s">
        <v>147</v>
      </c>
      <c r="C14" s="193" t="s">
        <v>148</v>
      </c>
      <c r="D14" s="193" t="s">
        <v>76</v>
      </c>
      <c r="E14" s="193" t="s">
        <v>77</v>
      </c>
      <c r="F14" s="193" t="s">
        <v>221</v>
      </c>
      <c r="G14" s="194">
        <v>100000</v>
      </c>
    </row>
    <row r="15" spans="1:7" ht="88.5" customHeight="1">
      <c r="A15" s="137" t="s">
        <v>67</v>
      </c>
      <c r="B15" s="137" t="s">
        <v>147</v>
      </c>
      <c r="C15" s="137" t="s">
        <v>148</v>
      </c>
      <c r="D15" s="137" t="s">
        <v>76</v>
      </c>
      <c r="E15" s="137" t="s">
        <v>77</v>
      </c>
      <c r="F15" s="137" t="s">
        <v>264</v>
      </c>
      <c r="G15" s="138">
        <v>100000</v>
      </c>
    </row>
    <row r="16" spans="1:7">
      <c r="A16" s="6"/>
      <c r="B16" s="6"/>
      <c r="C16" s="6"/>
      <c r="D16" s="6"/>
      <c r="E16" s="6"/>
      <c r="F16" s="6"/>
      <c r="G16" s="199"/>
    </row>
  </sheetData>
  <mergeCells count="3">
    <mergeCell ref="A1:G1"/>
    <mergeCell ref="A3:G3"/>
    <mergeCell ref="A4:G4"/>
  </mergeCells>
  <pageMargins left="0.98425196850393704" right="3.937007874015748E-2" top="0.35433070866141736" bottom="0.19685039370078741" header="0.11811023622047245" footer="0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6"/>
  <sheetViews>
    <sheetView topLeftCell="A13" workbookViewId="0">
      <selection activeCell="H12" sqref="H12"/>
    </sheetView>
  </sheetViews>
  <sheetFormatPr defaultColWidth="9" defaultRowHeight="21"/>
  <cols>
    <col min="1" max="1" width="11.5" style="1" customWidth="1"/>
    <col min="2" max="2" width="13.375" style="1" customWidth="1"/>
    <col min="3" max="3" width="13.125" style="1" customWidth="1"/>
    <col min="4" max="4" width="10" style="1" customWidth="1"/>
    <col min="5" max="5" width="11.25" style="1" customWidth="1"/>
    <col min="6" max="6" width="18.5" style="1" customWidth="1"/>
    <col min="7" max="7" width="12.75" style="22" customWidth="1"/>
    <col min="8" max="16384" width="9" style="1"/>
  </cols>
  <sheetData>
    <row r="1" spans="1:7">
      <c r="A1" s="250" t="str">
        <f>งบแสดงฐานะการเงิน!B1</f>
        <v>องค์การบริหารส่วนตำบลโคกสูง อำเภอหนองกี่ จังหวัดบุรีรัมย์</v>
      </c>
      <c r="B1" s="250"/>
      <c r="C1" s="250"/>
      <c r="D1" s="250"/>
      <c r="E1" s="250"/>
      <c r="F1" s="250"/>
      <c r="G1" s="250"/>
    </row>
    <row r="2" spans="1:7" ht="25.9" customHeight="1">
      <c r="A2" s="195"/>
      <c r="B2" s="195"/>
      <c r="C2" s="195" t="s">
        <v>195</v>
      </c>
      <c r="D2" s="195"/>
      <c r="E2" s="195"/>
      <c r="F2" s="195"/>
      <c r="G2" s="195"/>
    </row>
    <row r="3" spans="1:7">
      <c r="A3" s="250" t="s">
        <v>20</v>
      </c>
      <c r="B3" s="250"/>
      <c r="C3" s="250"/>
      <c r="D3" s="250"/>
      <c r="E3" s="250"/>
      <c r="F3" s="250"/>
      <c r="G3" s="250"/>
    </row>
    <row r="4" spans="1:7">
      <c r="A4" s="250" t="s">
        <v>206</v>
      </c>
      <c r="B4" s="250"/>
      <c r="C4" s="250"/>
      <c r="D4" s="250"/>
      <c r="E4" s="250"/>
      <c r="F4" s="250"/>
      <c r="G4" s="250"/>
    </row>
    <row r="5" spans="1:7">
      <c r="A5" s="2" t="s">
        <v>241</v>
      </c>
    </row>
    <row r="6" spans="1:7">
      <c r="A6" s="2" t="s">
        <v>202</v>
      </c>
    </row>
    <row r="7" spans="1:7">
      <c r="A7" s="196" t="s">
        <v>43</v>
      </c>
      <c r="B7" s="196" t="s">
        <v>44</v>
      </c>
      <c r="C7" s="196" t="s">
        <v>45</v>
      </c>
      <c r="D7" s="196" t="s">
        <v>46</v>
      </c>
      <c r="E7" s="196" t="s">
        <v>47</v>
      </c>
      <c r="F7" s="196" t="s">
        <v>48</v>
      </c>
      <c r="G7" s="196" t="s">
        <v>38</v>
      </c>
    </row>
    <row r="8" spans="1:7" ht="88.5" customHeight="1">
      <c r="A8" s="88" t="s">
        <v>67</v>
      </c>
      <c r="B8" s="88" t="s">
        <v>147</v>
      </c>
      <c r="C8" s="88" t="s">
        <v>148</v>
      </c>
      <c r="D8" s="88" t="s">
        <v>76</v>
      </c>
      <c r="E8" s="88" t="s">
        <v>77</v>
      </c>
      <c r="F8" s="88" t="s">
        <v>222</v>
      </c>
      <c r="G8" s="91">
        <v>20000</v>
      </c>
    </row>
    <row r="9" spans="1:7" ht="71.25" customHeight="1">
      <c r="A9" s="88" t="s">
        <v>67</v>
      </c>
      <c r="B9" s="88" t="s">
        <v>147</v>
      </c>
      <c r="C9" s="88" t="s">
        <v>148</v>
      </c>
      <c r="D9" s="88" t="s">
        <v>76</v>
      </c>
      <c r="E9" s="88" t="s">
        <v>77</v>
      </c>
      <c r="F9" s="193" t="s">
        <v>223</v>
      </c>
      <c r="G9" s="194">
        <v>52000</v>
      </c>
    </row>
    <row r="10" spans="1:7" ht="73.5" customHeight="1">
      <c r="A10" s="88" t="s">
        <v>67</v>
      </c>
      <c r="B10" s="88" t="s">
        <v>147</v>
      </c>
      <c r="C10" s="88" t="s">
        <v>148</v>
      </c>
      <c r="D10" s="88" t="s">
        <v>76</v>
      </c>
      <c r="E10" s="88" t="s">
        <v>77</v>
      </c>
      <c r="F10" s="193" t="s">
        <v>224</v>
      </c>
      <c r="G10" s="194">
        <v>65000</v>
      </c>
    </row>
    <row r="11" spans="1:7" ht="66" customHeight="1">
      <c r="A11" s="88" t="s">
        <v>67</v>
      </c>
      <c r="B11" s="88" t="s">
        <v>147</v>
      </c>
      <c r="C11" s="88" t="s">
        <v>148</v>
      </c>
      <c r="D11" s="88" t="s">
        <v>76</v>
      </c>
      <c r="E11" s="88" t="s">
        <v>77</v>
      </c>
      <c r="F11" s="193" t="s">
        <v>225</v>
      </c>
      <c r="G11" s="194">
        <v>360000</v>
      </c>
    </row>
    <row r="12" spans="1:7" ht="75" customHeight="1">
      <c r="A12" s="88" t="s">
        <v>67</v>
      </c>
      <c r="B12" s="88" t="s">
        <v>147</v>
      </c>
      <c r="C12" s="88" t="s">
        <v>148</v>
      </c>
      <c r="D12" s="88" t="s">
        <v>76</v>
      </c>
      <c r="E12" s="88" t="s">
        <v>77</v>
      </c>
      <c r="F12" s="193" t="s">
        <v>226</v>
      </c>
      <c r="G12" s="194">
        <v>130000</v>
      </c>
    </row>
    <row r="13" spans="1:7" ht="84" customHeight="1">
      <c r="A13" s="137" t="s">
        <v>98</v>
      </c>
      <c r="B13" s="137" t="s">
        <v>147</v>
      </c>
      <c r="C13" s="137" t="s">
        <v>148</v>
      </c>
      <c r="D13" s="137" t="s">
        <v>76</v>
      </c>
      <c r="E13" s="137" t="s">
        <v>77</v>
      </c>
      <c r="F13" s="137" t="s">
        <v>227</v>
      </c>
      <c r="G13" s="138">
        <v>7146000</v>
      </c>
    </row>
    <row r="14" spans="1:7" ht="132" customHeight="1">
      <c r="A14" s="193" t="s">
        <v>98</v>
      </c>
      <c r="B14" s="193" t="s">
        <v>147</v>
      </c>
      <c r="C14" s="193" t="s">
        <v>148</v>
      </c>
      <c r="D14" s="193" t="s">
        <v>76</v>
      </c>
      <c r="E14" s="193" t="s">
        <v>77</v>
      </c>
      <c r="F14" s="86" t="s">
        <v>228</v>
      </c>
      <c r="G14" s="87">
        <v>498000</v>
      </c>
    </row>
    <row r="15" spans="1:7" ht="132" customHeight="1">
      <c r="A15" s="137" t="s">
        <v>98</v>
      </c>
      <c r="B15" s="137" t="s">
        <v>147</v>
      </c>
      <c r="C15" s="137" t="s">
        <v>148</v>
      </c>
      <c r="D15" s="137" t="s">
        <v>76</v>
      </c>
      <c r="E15" s="137" t="s">
        <v>77</v>
      </c>
      <c r="F15" s="137" t="s">
        <v>265</v>
      </c>
      <c r="G15" s="138">
        <v>2120000</v>
      </c>
    </row>
    <row r="16" spans="1:7" ht="24.75" customHeight="1">
      <c r="A16" s="257" t="s">
        <v>41</v>
      </c>
      <c r="B16" s="258"/>
      <c r="C16" s="258"/>
      <c r="D16" s="258"/>
      <c r="E16" s="258"/>
      <c r="F16" s="259"/>
      <c r="G16" s="85">
        <f>SUM(G8:G15)+'8'!G8+'8'!G9+'8'!G10+'8'!G11+'8'!G12+'8'!G13+'8'!G14+'8'!G15+'ม. 8'!G8+'ม. 8'!G9+'ม. 8'!G10+'ม. 8'!G11+'ม. 8'!G12+'ม. 8'!G13+'ม. 8'!G14+'ม. 8'!G15</f>
        <v>12690702.6</v>
      </c>
    </row>
  </sheetData>
  <mergeCells count="4">
    <mergeCell ref="A1:G1"/>
    <mergeCell ref="A3:G3"/>
    <mergeCell ref="A4:G4"/>
    <mergeCell ref="A16:F16"/>
  </mergeCells>
  <pageMargins left="1.1023622047244095" right="0.11811023622047245" top="0.35433070866141736" bottom="7.874015748031496E-2" header="0.31496062992125984" footer="0.11811023622047245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W15"/>
  <sheetViews>
    <sheetView zoomScaleNormal="100" zoomScaleSheetLayoutView="130" workbookViewId="0">
      <selection activeCell="C8" sqref="C8"/>
    </sheetView>
  </sheetViews>
  <sheetFormatPr defaultColWidth="9" defaultRowHeight="21"/>
  <cols>
    <col min="1" max="1" width="13.625" style="1" customWidth="1"/>
    <col min="2" max="2" width="15.25" style="1" customWidth="1"/>
    <col min="3" max="3" width="15.875" style="1" customWidth="1"/>
    <col min="4" max="4" width="10" style="1" customWidth="1"/>
    <col min="5" max="5" width="17.75" style="1" customWidth="1"/>
    <col min="6" max="6" width="15.875" style="1" customWidth="1"/>
    <col min="7" max="7" width="12.75" style="22" customWidth="1"/>
    <col min="8" max="16384" width="9" style="1"/>
  </cols>
  <sheetData>
    <row r="1" spans="1:23">
      <c r="A1" s="250" t="str">
        <f>[1]งบแสดงฐานะการเงิน!B1</f>
        <v>องค์การบริหารส่วนตำบลโคกสูง</v>
      </c>
      <c r="B1" s="250"/>
      <c r="C1" s="250"/>
      <c r="D1" s="250"/>
      <c r="E1" s="250"/>
      <c r="F1" s="250"/>
      <c r="G1" s="250"/>
      <c r="H1" s="11"/>
    </row>
    <row r="2" spans="1:23">
      <c r="A2" s="250" t="s">
        <v>20</v>
      </c>
      <c r="B2" s="250"/>
      <c r="C2" s="250"/>
      <c r="D2" s="250"/>
      <c r="E2" s="250"/>
      <c r="F2" s="250"/>
      <c r="G2" s="250"/>
      <c r="H2" s="11"/>
    </row>
    <row r="3" spans="1:23">
      <c r="A3" s="250" t="s">
        <v>206</v>
      </c>
      <c r="B3" s="250"/>
      <c r="C3" s="250"/>
      <c r="D3" s="250"/>
      <c r="E3" s="250"/>
      <c r="F3" s="250"/>
      <c r="G3" s="250"/>
      <c r="H3" s="11"/>
    </row>
    <row r="4" spans="1:23">
      <c r="A4" s="197"/>
      <c r="B4" s="197"/>
      <c r="C4" s="197"/>
      <c r="D4" s="197"/>
      <c r="E4" s="197"/>
      <c r="F4" s="197"/>
      <c r="G4" s="197"/>
      <c r="H4" s="11"/>
    </row>
    <row r="5" spans="1:23">
      <c r="A5" s="2" t="s">
        <v>241</v>
      </c>
    </row>
    <row r="6" spans="1:23">
      <c r="A6" s="2" t="s">
        <v>126</v>
      </c>
    </row>
    <row r="7" spans="1:23">
      <c r="A7" s="198" t="s">
        <v>43</v>
      </c>
      <c r="B7" s="198" t="s">
        <v>44</v>
      </c>
      <c r="C7" s="198" t="s">
        <v>45</v>
      </c>
      <c r="D7" s="198" t="s">
        <v>46</v>
      </c>
      <c r="E7" s="198" t="s">
        <v>47</v>
      </c>
      <c r="F7" s="198" t="s">
        <v>48</v>
      </c>
      <c r="G7" s="198" t="s">
        <v>38</v>
      </c>
    </row>
    <row r="8" spans="1:23" ht="84.6" customHeight="1">
      <c r="A8" s="86" t="s">
        <v>67</v>
      </c>
      <c r="B8" s="86" t="s">
        <v>68</v>
      </c>
      <c r="C8" s="86" t="s">
        <v>60</v>
      </c>
      <c r="D8" s="86" t="s">
        <v>87</v>
      </c>
      <c r="E8" s="86" t="s">
        <v>107</v>
      </c>
      <c r="F8" s="86" t="s">
        <v>229</v>
      </c>
      <c r="G8" s="87">
        <v>221470</v>
      </c>
    </row>
    <row r="9" spans="1:23" ht="84" customHeight="1">
      <c r="A9" s="88" t="s">
        <v>67</v>
      </c>
      <c r="B9" s="88" t="s">
        <v>68</v>
      </c>
      <c r="C9" s="88" t="s">
        <v>108</v>
      </c>
      <c r="D9" s="88" t="s">
        <v>87</v>
      </c>
      <c r="E9" s="88" t="s">
        <v>107</v>
      </c>
      <c r="F9" s="88" t="s">
        <v>229</v>
      </c>
      <c r="G9" s="91">
        <v>126300</v>
      </c>
    </row>
    <row r="10" spans="1:23" ht="84" customHeight="1">
      <c r="A10" s="88" t="s">
        <v>67</v>
      </c>
      <c r="B10" s="88" t="s">
        <v>71</v>
      </c>
      <c r="C10" s="88" t="s">
        <v>72</v>
      </c>
      <c r="D10" s="88" t="s">
        <v>87</v>
      </c>
      <c r="E10" s="88" t="s">
        <v>107</v>
      </c>
      <c r="F10" s="88" t="s">
        <v>229</v>
      </c>
      <c r="G10" s="91">
        <v>177210</v>
      </c>
    </row>
    <row r="11" spans="1:23" s="133" customFormat="1" ht="87.6" customHeight="1">
      <c r="A11" s="88" t="s">
        <v>67</v>
      </c>
      <c r="B11" s="88" t="s">
        <v>71</v>
      </c>
      <c r="C11" s="88" t="s">
        <v>109</v>
      </c>
      <c r="D11" s="88" t="s">
        <v>73</v>
      </c>
      <c r="E11" s="88" t="s">
        <v>110</v>
      </c>
      <c r="F11" s="88" t="s">
        <v>230</v>
      </c>
      <c r="G11" s="91">
        <v>218492.78</v>
      </c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</row>
    <row r="12" spans="1:23" ht="84.6" customHeight="1">
      <c r="A12" s="88" t="s">
        <v>67</v>
      </c>
      <c r="B12" s="88" t="s">
        <v>112</v>
      </c>
      <c r="C12" s="88" t="s">
        <v>113</v>
      </c>
      <c r="D12" s="88" t="s">
        <v>87</v>
      </c>
      <c r="E12" s="88" t="s">
        <v>107</v>
      </c>
      <c r="F12" s="88" t="s">
        <v>229</v>
      </c>
      <c r="G12" s="91">
        <v>79620</v>
      </c>
    </row>
    <row r="13" spans="1:23" ht="85.9" customHeight="1">
      <c r="A13" s="88" t="s">
        <v>67</v>
      </c>
      <c r="B13" s="88" t="s">
        <v>75</v>
      </c>
      <c r="C13" s="88" t="s">
        <v>114</v>
      </c>
      <c r="D13" s="88" t="s">
        <v>87</v>
      </c>
      <c r="E13" s="88" t="s">
        <v>107</v>
      </c>
      <c r="F13" s="88" t="s">
        <v>229</v>
      </c>
      <c r="G13" s="91">
        <v>53730</v>
      </c>
    </row>
    <row r="14" spans="1:23" ht="105.6" customHeight="1">
      <c r="A14" s="183" t="s">
        <v>67</v>
      </c>
      <c r="B14" s="183" t="s">
        <v>75</v>
      </c>
      <c r="C14" s="183" t="s">
        <v>114</v>
      </c>
      <c r="D14" s="183" t="s">
        <v>69</v>
      </c>
      <c r="E14" s="183" t="s">
        <v>70</v>
      </c>
      <c r="F14" s="183" t="s">
        <v>146</v>
      </c>
      <c r="G14" s="184">
        <v>48000</v>
      </c>
    </row>
    <row r="15" spans="1:23" ht="25.9" customHeight="1">
      <c r="A15" s="257" t="s">
        <v>41</v>
      </c>
      <c r="B15" s="258"/>
      <c r="C15" s="258"/>
      <c r="D15" s="258"/>
      <c r="E15" s="258"/>
      <c r="F15" s="259"/>
      <c r="G15" s="85">
        <f>SUM(G8:G14)</f>
        <v>924822.78</v>
      </c>
    </row>
  </sheetData>
  <mergeCells count="4">
    <mergeCell ref="A1:G1"/>
    <mergeCell ref="A3:G3"/>
    <mergeCell ref="A2:G2"/>
    <mergeCell ref="A15:F15"/>
  </mergeCells>
  <printOptions horizontalCentered="1"/>
  <pageMargins left="0.6692913385826772" right="0" top="0" bottom="0" header="0.11811023622047245" footer="0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12"/>
  <sheetViews>
    <sheetView view="pageBreakPreview" zoomScaleNormal="160" zoomScaleSheetLayoutView="100" workbookViewId="0">
      <selection activeCell="C12" sqref="C12"/>
    </sheetView>
  </sheetViews>
  <sheetFormatPr defaultColWidth="9" defaultRowHeight="21"/>
  <cols>
    <col min="1" max="1" width="9" style="1"/>
    <col min="2" max="2" width="2.375" style="1" customWidth="1"/>
    <col min="3" max="3" width="34" style="1" customWidth="1"/>
    <col min="4" max="5" width="2.75" style="1" customWidth="1"/>
    <col min="6" max="6" width="13.125" style="1" customWidth="1"/>
    <col min="7" max="7" width="1.25" style="1" customWidth="1"/>
    <col min="8" max="8" width="9.875" style="1" customWidth="1"/>
    <col min="9" max="9" width="2.75" style="1" hidden="1" customWidth="1"/>
    <col min="10" max="10" width="12.375" style="1" customWidth="1"/>
    <col min="11" max="16384" width="9" style="1"/>
  </cols>
  <sheetData>
    <row r="1" spans="1:12">
      <c r="A1" s="250" t="str">
        <f>+'ม. 8'!A1:G1</f>
        <v>องค์การบริหารส่วนตำบลโคกสูง อำเภอหนองกี่ จังหวัดบุรีรัมย์</v>
      </c>
      <c r="B1" s="250"/>
      <c r="C1" s="250"/>
      <c r="D1" s="250"/>
      <c r="E1" s="250"/>
      <c r="F1" s="250"/>
      <c r="G1" s="250"/>
      <c r="H1" s="250"/>
      <c r="I1" s="250"/>
      <c r="J1" s="250"/>
      <c r="K1" s="2"/>
      <c r="L1" s="2"/>
    </row>
    <row r="2" spans="1:12">
      <c r="A2" s="250" t="s">
        <v>20</v>
      </c>
      <c r="B2" s="250"/>
      <c r="C2" s="250"/>
      <c r="D2" s="250"/>
      <c r="E2" s="250"/>
      <c r="F2" s="250"/>
      <c r="G2" s="250"/>
      <c r="H2" s="250"/>
      <c r="I2" s="250"/>
      <c r="J2" s="250"/>
      <c r="K2" s="2"/>
      <c r="L2" s="2"/>
    </row>
    <row r="3" spans="1:12">
      <c r="A3" s="250" t="s">
        <v>206</v>
      </c>
      <c r="B3" s="250"/>
      <c r="C3" s="250"/>
      <c r="D3" s="250"/>
      <c r="E3" s="250"/>
      <c r="F3" s="250"/>
      <c r="G3" s="250"/>
      <c r="H3" s="250"/>
      <c r="I3" s="250"/>
      <c r="J3" s="250"/>
      <c r="K3" s="2"/>
      <c r="L3" s="2"/>
    </row>
    <row r="4" spans="1:12" ht="36" customHeight="1">
      <c r="A4" s="2" t="s">
        <v>231</v>
      </c>
      <c r="D4" s="250">
        <v>2563</v>
      </c>
      <c r="E4" s="250"/>
      <c r="F4" s="250"/>
      <c r="H4" s="250">
        <v>2562</v>
      </c>
      <c r="I4" s="250"/>
      <c r="J4" s="250"/>
    </row>
    <row r="5" spans="1:12">
      <c r="B5" s="1" t="s">
        <v>49</v>
      </c>
      <c r="D5" s="22"/>
      <c r="E5" s="22"/>
      <c r="F5" s="22">
        <v>11827.01</v>
      </c>
      <c r="H5" s="22"/>
      <c r="I5" s="22"/>
      <c r="J5" s="22">
        <v>15785.22</v>
      </c>
    </row>
    <row r="6" spans="1:12">
      <c r="B6" s="1" t="s">
        <v>80</v>
      </c>
      <c r="D6" s="22"/>
      <c r="E6" s="22"/>
      <c r="F6" s="22">
        <v>0</v>
      </c>
      <c r="H6" s="22"/>
      <c r="I6" s="22"/>
      <c r="J6" s="22">
        <v>7384.78</v>
      </c>
    </row>
    <row r="7" spans="1:12">
      <c r="B7" s="1" t="s">
        <v>197</v>
      </c>
      <c r="D7" s="22"/>
      <c r="E7" s="22"/>
      <c r="F7" s="22">
        <v>413650</v>
      </c>
      <c r="H7" s="22"/>
      <c r="I7" s="22"/>
      <c r="J7" s="22">
        <v>393350</v>
      </c>
    </row>
    <row r="8" spans="1:12">
      <c r="B8" s="1" t="s">
        <v>50</v>
      </c>
      <c r="D8" s="22"/>
      <c r="E8" s="22"/>
      <c r="F8" s="22">
        <v>827220.16</v>
      </c>
      <c r="H8" s="22"/>
      <c r="I8" s="22"/>
      <c r="J8" s="22">
        <v>825729.22</v>
      </c>
    </row>
    <row r="9" spans="1:12" ht="21.75" thickBot="1">
      <c r="B9" s="15" t="s">
        <v>41</v>
      </c>
      <c r="D9" s="164"/>
      <c r="E9" s="164"/>
      <c r="F9" s="24">
        <f>SUM(F5:F8)</f>
        <v>1252697.17</v>
      </c>
      <c r="H9" s="164"/>
      <c r="I9" s="164"/>
      <c r="J9" s="24">
        <f>SUM(J5:J8)</f>
        <v>1242249.22</v>
      </c>
    </row>
    <row r="10" spans="1:12" ht="21.75" thickTop="1"/>
    <row r="12" spans="1:12">
      <c r="B12" s="16"/>
    </row>
  </sheetData>
  <mergeCells count="5">
    <mergeCell ref="D4:F4"/>
    <mergeCell ref="H4:J4"/>
    <mergeCell ref="A1:J1"/>
    <mergeCell ref="A2:J2"/>
    <mergeCell ref="A3:J3"/>
  </mergeCells>
  <pageMargins left="0.31496062992125984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16</vt:i4>
      </vt:variant>
    </vt:vector>
  </HeadingPairs>
  <TitlesOfParts>
    <vt:vector size="16" baseType="lpstr">
      <vt:lpstr>งบแสดงฐานะการเงิน</vt:lpstr>
      <vt:lpstr>ม.2 งบทรัพย์สิน</vt:lpstr>
      <vt:lpstr>ม. 3,4</vt:lpstr>
      <vt:lpstr>ม. 5</vt:lpstr>
      <vt:lpstr>ม. 8</vt:lpstr>
      <vt:lpstr>8</vt:lpstr>
      <vt:lpstr>8.3</vt:lpstr>
      <vt:lpstr>8.4</vt:lpstr>
      <vt:lpstr>ม. 7</vt:lpstr>
      <vt:lpstr>หมายเหตุเงินสะสม</vt:lpstr>
      <vt:lpstr>แนบท้าย</vt:lpstr>
      <vt:lpstr>แนบท้าย ม.8</vt:lpstr>
      <vt:lpstr>เงินุทุน 11</vt:lpstr>
      <vt:lpstr>11.1</vt:lpstr>
      <vt:lpstr>งบแสดงผลการดำเนินงาน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Corporate Edition</cp:lastModifiedBy>
  <cp:lastPrinted>2021-03-09T08:05:35Z</cp:lastPrinted>
  <dcterms:created xsi:type="dcterms:W3CDTF">2018-09-17T04:37:01Z</dcterms:created>
  <dcterms:modified xsi:type="dcterms:W3CDTF">2021-05-11T07:58:55Z</dcterms:modified>
</cp:coreProperties>
</file>